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man\Desktop\Bootcamp\Lectures\Week 1\01-Excel\Homework\"/>
    </mc:Choice>
  </mc:AlternateContent>
  <xr:revisionPtr revIDLastSave="0" documentId="13_ncr:1_{260E7244-128A-4BF3-B699-318B1233D999}" xr6:coauthVersionLast="45" xr6:coauthVersionMax="45" xr10:uidLastSave="{00000000-0000-0000-0000-000000000000}"/>
  <bookViews>
    <workbookView xWindow="-28920" yWindow="-120" windowWidth="29040" windowHeight="15990" activeTab="3" xr2:uid="{00000000-000D-0000-FFFF-FFFF00000000}"/>
  </bookViews>
  <sheets>
    <sheet name="Sheet1" sheetId="1" r:id="rId1"/>
    <sheet name="Category_Pivot" sheetId="3" r:id="rId2"/>
    <sheet name="Sub-category_Pivot" sheetId="4" r:id="rId3"/>
    <sheet name="State_of_campaigns_pivot" sheetId="9" r:id="rId4"/>
    <sheet name="Goals" sheetId="10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10" l="1"/>
  <c r="G4" i="10"/>
  <c r="G5" i="10"/>
  <c r="G6" i="10"/>
  <c r="G7" i="10"/>
  <c r="G8" i="10"/>
  <c r="G9" i="10"/>
  <c r="G10" i="10"/>
  <c r="G11" i="10"/>
  <c r="G12" i="10"/>
  <c r="G13" i="10"/>
  <c r="H3" i="10"/>
  <c r="H4" i="10"/>
  <c r="H5" i="10"/>
  <c r="H6" i="10"/>
  <c r="H7" i="10"/>
  <c r="H8" i="10"/>
  <c r="H9" i="10"/>
  <c r="H10" i="10"/>
  <c r="H11" i="10"/>
  <c r="H12" i="10"/>
  <c r="H13" i="10"/>
  <c r="G2" i="10"/>
  <c r="H2" i="10"/>
  <c r="F3" i="10"/>
  <c r="F4" i="10"/>
  <c r="F5" i="10"/>
  <c r="F6" i="10"/>
  <c r="F7" i="10"/>
  <c r="F8" i="10"/>
  <c r="F9" i="10"/>
  <c r="F10" i="10"/>
  <c r="F11" i="10"/>
  <c r="F12" i="10"/>
  <c r="F13" i="10"/>
  <c r="F2" i="10"/>
  <c r="B2" i="10"/>
  <c r="D2" i="10"/>
  <c r="D3" i="10"/>
  <c r="B3" i="10"/>
  <c r="D13" i="10"/>
  <c r="D12" i="10"/>
  <c r="D11" i="10"/>
  <c r="D10" i="10"/>
  <c r="D9" i="10"/>
  <c r="D8" i="10"/>
  <c r="D7" i="10"/>
  <c r="D6" i="10"/>
  <c r="D5" i="10"/>
  <c r="D4" i="10"/>
  <c r="C2" i="10"/>
  <c r="C3" i="10"/>
  <c r="C4" i="10"/>
  <c r="C5" i="10"/>
  <c r="C6" i="10"/>
  <c r="C7" i="10"/>
  <c r="C8" i="10"/>
  <c r="C9" i="10"/>
  <c r="C11" i="10"/>
  <c r="C10" i="10"/>
  <c r="C12" i="10"/>
  <c r="C13" i="10"/>
  <c r="B13" i="10"/>
  <c r="B12" i="10"/>
  <c r="B11" i="10"/>
  <c r="B10" i="10"/>
  <c r="B9" i="10"/>
  <c r="B8" i="10"/>
  <c r="B7" i="10"/>
  <c r="B6" i="10"/>
  <c r="B5" i="10"/>
  <c r="B4" i="10"/>
  <c r="E2" i="10" l="1"/>
  <c r="E3" i="10"/>
  <c r="E4" i="10"/>
  <c r="E5" i="10"/>
  <c r="E6" i="10"/>
  <c r="E7" i="10"/>
  <c r="E8" i="10"/>
  <c r="E9" i="10"/>
  <c r="E10" i="10"/>
  <c r="E11" i="10"/>
  <c r="E12" i="10"/>
  <c r="E13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4117" i="1" l="1"/>
</calcChain>
</file>

<file path=xl/sharedStrings.xml><?xml version="1.0" encoding="utf-8"?>
<sst xmlns="http://schemas.openxmlformats.org/spreadsheetml/2006/main" count="24817" uniqueCount="8397">
  <si>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</si>
  <si>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</si>
  <si>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</si>
  <si>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</si>
  <si>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</si>
  <si>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</si>
  <si>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</si>
  <si>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</si>
  <si>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</si>
  <si>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</si>
  <si>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</si>
  <si>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</si>
  <si>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</si>
  <si>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</si>
  <si>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</si>
  <si>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</si>
  <si>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</si>
  <si>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</si>
  <si>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</si>
  <si>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</si>
  <si>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</si>
  <si>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</si>
  <si>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</si>
  <si>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</si>
  <si>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</si>
  <si>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</si>
  <si>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</si>
  <si>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</si>
  <si>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</si>
  <si>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</si>
  <si>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</si>
  <si>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</si>
  <si>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</si>
  <si>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</si>
  <si>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</si>
  <si>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</si>
  <si>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</si>
  <si>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</si>
  <si>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</si>
  <si>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</si>
  <si>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</si>
  <si>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</si>
  <si>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</si>
  <si>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</si>
  <si>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</si>
  <si>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</si>
  <si>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</si>
  <si>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</si>
  <si>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</si>
  <si>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</si>
  <si>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</si>
  <si>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</si>
  <si>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</si>
  <si>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</si>
  <si>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</si>
  <si>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</si>
  <si>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</si>
  <si>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</si>
  <si>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</si>
  <si>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</si>
  <si>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</si>
  <si>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</si>
  <si>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</si>
  <si>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</si>
  <si>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</si>
  <si>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</si>
  <si>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</si>
  <si>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</si>
  <si>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</si>
  <si>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</si>
  <si>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</si>
  <si>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</si>
  <si>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</si>
  <si>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</si>
  <si>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</si>
  <si>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</si>
  <si>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</si>
  <si>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</si>
  <si>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</si>
  <si>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</si>
  <si>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</si>
  <si>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</si>
  <si>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</si>
  <si>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</si>
  <si>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</si>
  <si>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</si>
  <si>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</si>
  <si>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</si>
  <si>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</si>
  <si>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</si>
  <si>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</si>
  <si>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</si>
  <si>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</si>
  <si>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</si>
  <si>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</si>
  <si>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</si>
  <si>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</si>
  <si>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</si>
  <si>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</si>
  <si>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</si>
  <si>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</si>
  <si>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</si>
  <si>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</si>
  <si>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</si>
  <si>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</si>
  <si>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</si>
  <si>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</si>
  <si>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</si>
  <si>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</si>
  <si>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</si>
  <si>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</si>
  <si>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</si>
  <si>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</si>
  <si>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</si>
  <si>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</si>
  <si>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</si>
  <si>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</si>
  <si>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</si>
  <si>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</si>
  <si>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</si>
  <si>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</si>
  <si>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</si>
  <si>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</si>
  <si>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</si>
  <si>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</si>
  <si>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</si>
  <si>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</si>
  <si>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</si>
  <si>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</si>
  <si>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</si>
  <si>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</si>
  <si>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</si>
  <si>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</si>
  <si>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</si>
  <si>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</si>
  <si>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</si>
  <si>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</si>
  <si>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</si>
  <si>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</si>
  <si>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</si>
  <si>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</si>
  <si>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</si>
  <si>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</si>
  <si>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</si>
  <si>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</si>
  <si>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</si>
  <si>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</si>
  <si>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</si>
  <si>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</si>
  <si>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</si>
  <si>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</si>
  <si>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</si>
  <si>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</si>
  <si>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</si>
  <si>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</si>
  <si>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</si>
  <si>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</si>
  <si>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</si>
  <si>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</si>
  <si>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</si>
  <si>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</si>
  <si>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</si>
  <si>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</si>
  <si>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</si>
  <si>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</si>
  <si>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</si>
  <si>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</si>
  <si>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</si>
  <si>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</si>
  <si>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</si>
  <si>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</si>
  <si>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</si>
  <si>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</si>
  <si>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</si>
  <si>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</si>
  <si>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</si>
  <si>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</si>
  <si>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</si>
  <si>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</si>
  <si>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</si>
  <si>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</si>
  <si>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</si>
  <si>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</si>
  <si>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</si>
  <si>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</si>
  <si>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</si>
  <si>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</si>
  <si>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</si>
  <si>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</si>
  <si>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</si>
  <si>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</si>
  <si>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</si>
  <si>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</si>
  <si>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</si>
  <si>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</si>
  <si>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</si>
  <si>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</si>
  <si>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</si>
  <si>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</si>
  <si>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</si>
  <si>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</si>
  <si>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</si>
  <si>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</si>
  <si>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</si>
  <si>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</si>
  <si>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</si>
  <si>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</si>
  <si>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</si>
  <si>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</si>
  <si>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</si>
  <si>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</si>
  <si>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</si>
  <si>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</si>
  <si>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</si>
  <si>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</si>
  <si>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</si>
  <si>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</si>
  <si>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</si>
  <si>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</si>
  <si>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</si>
  <si>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</si>
  <si>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</si>
  <si>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</si>
  <si>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</si>
  <si>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</si>
  <si>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</si>
  <si>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</si>
  <si>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</si>
  <si>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</si>
  <si>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</si>
  <si>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</si>
  <si>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</si>
  <si>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</si>
  <si>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</si>
  <si>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</si>
  <si>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</si>
  <si>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</si>
  <si>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</si>
  <si>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</si>
  <si>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</si>
  <si>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</si>
  <si>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</si>
  <si>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</si>
  <si>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</si>
  <si>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</si>
  <si>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</si>
  <si>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</si>
  <si>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</si>
  <si>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</si>
  <si>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</si>
  <si>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</si>
  <si>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</si>
  <si>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</si>
  <si>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</si>
  <si>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</si>
  <si>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</si>
  <si>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</si>
  <si>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</si>
  <si>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</si>
  <si>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</si>
  <si>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</si>
  <si>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</si>
  <si>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</si>
  <si>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</si>
  <si>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</si>
  <si>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</si>
  <si>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</si>
  <si>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</si>
  <si>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</si>
  <si>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</si>
  <si>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</si>
  <si>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</si>
  <si>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</si>
  <si>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</si>
  <si>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</si>
  <si>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</si>
  <si>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</si>
  <si>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</si>
  <si>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</si>
  <si>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</si>
  <si>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</si>
  <si>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</si>
  <si>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</si>
  <si>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</si>
  <si>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</si>
  <si>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</si>
  <si>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</si>
  <si>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</si>
  <si>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</si>
  <si>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</si>
  <si>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</si>
  <si>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</si>
  <si>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</si>
  <si>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</si>
  <si>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</si>
  <si>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</si>
  <si>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</si>
  <si>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</si>
  <si>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</si>
  <si>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</si>
  <si>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</si>
  <si>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</si>
  <si>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</si>
  <si>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</si>
  <si>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</si>
  <si>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</si>
  <si>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</si>
  <si>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</si>
  <si>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</si>
  <si>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</si>
  <si>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</si>
  <si>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</si>
  <si>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</si>
  <si>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</si>
  <si>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</si>
  <si>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</si>
  <si>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</si>
  <si>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</si>
  <si>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</si>
  <si>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</si>
  <si>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</si>
  <si>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</si>
  <si>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</si>
  <si>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</si>
  <si>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</si>
  <si>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</si>
  <si>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</si>
  <si>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</si>
  <si>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</si>
  <si>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</si>
  <si>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</si>
  <si>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</si>
  <si>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</si>
  <si>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</si>
  <si>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</si>
  <si>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</si>
  <si>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</si>
  <si>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</si>
  <si>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</si>
  <si>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</si>
  <si>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</si>
  <si>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</si>
  <si>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</si>
  <si>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</si>
  <si>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</si>
  <si>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</si>
  <si>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</si>
  <si>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</si>
  <si>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</si>
  <si>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</si>
  <si>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</si>
  <si>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</si>
  <si>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</si>
  <si>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</si>
  <si>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</si>
  <si>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</si>
  <si>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</si>
  <si>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</si>
  <si>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</si>
  <si>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</si>
  <si>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</si>
  <si>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</si>
  <si>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</si>
  <si>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</si>
  <si>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</si>
  <si>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</si>
  <si>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</si>
  <si>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</si>
  <si>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</si>
  <si>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</si>
  <si>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</si>
  <si>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</si>
  <si>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</si>
  <si>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</si>
  <si>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</si>
  <si>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</si>
  <si>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</si>
  <si>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</si>
  <si>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</si>
  <si>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</si>
  <si>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</si>
  <si>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</si>
  <si>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</si>
  <si>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</si>
  <si>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</si>
  <si>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</si>
  <si>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</si>
  <si>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</si>
  <si>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</si>
  <si>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</si>
  <si>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</si>
  <si>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</si>
  <si>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</si>
  <si>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</si>
  <si>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</si>
  <si>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</si>
  <si>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</si>
  <si>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</si>
  <si>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</si>
  <si>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</si>
  <si>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</si>
  <si>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</si>
  <si>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</si>
  <si>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</si>
  <si>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</si>
  <si>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</si>
  <si>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</si>
  <si>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</si>
  <si>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</si>
  <si>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</si>
  <si>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</si>
  <si>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</si>
  <si>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</si>
  <si>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</si>
  <si>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</si>
  <si>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</si>
  <si>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</si>
  <si>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</si>
  <si>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</si>
  <si>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</si>
  <si>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</si>
  <si>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</si>
  <si>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</si>
  <si>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</si>
  <si>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</si>
  <si>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</si>
  <si>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</si>
  <si>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</si>
  <si>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</si>
  <si>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</si>
  <si>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</si>
  <si>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</si>
  <si>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</si>
  <si>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</si>
  <si>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</si>
  <si>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</si>
  <si>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</si>
  <si>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</si>
  <si>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</si>
  <si>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</si>
  <si>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</si>
  <si>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</si>
  <si>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</si>
  <si>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</si>
  <si>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</si>
  <si>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</si>
  <si>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</si>
  <si>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</si>
  <si>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</si>
  <si>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</si>
  <si>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</si>
  <si>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</si>
  <si>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</si>
  <si>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</si>
  <si>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</si>
  <si>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</si>
  <si>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</si>
  <si>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</si>
  <si>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</si>
  <si>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</si>
  <si>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</si>
  <si>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</si>
  <si>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</si>
  <si>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</si>
  <si>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</si>
  <si>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</si>
  <si>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</si>
  <si>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</si>
  <si>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</si>
  <si>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</si>
  <si>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</si>
  <si>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</si>
  <si>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</si>
  <si>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</si>
  <si>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</si>
  <si>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</si>
  <si>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</si>
  <si>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</si>
  <si>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</si>
  <si>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</si>
  <si>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</si>
  <si>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</si>
  <si>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</si>
  <si>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</si>
  <si>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</si>
  <si>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</si>
  <si>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</si>
  <si>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</si>
  <si>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</si>
  <si>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</si>
  <si>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</si>
  <si>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</si>
  <si>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</si>
  <si>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</si>
  <si>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</si>
  <si>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</si>
  <si>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</si>
  <si>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</si>
  <si>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</si>
  <si>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</si>
  <si>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</si>
  <si>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</si>
  <si>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</si>
  <si>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</si>
  <si>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</si>
  <si>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</si>
  <si>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</si>
  <si>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</si>
  <si>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</si>
  <si>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</si>
  <si>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</si>
  <si>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</si>
  <si>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</si>
  <si>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</si>
  <si>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</si>
  <si>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</si>
  <si>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</si>
  <si>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</si>
  <si>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</si>
  <si>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</si>
  <si>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</si>
  <si>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</si>
  <si>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</si>
  <si>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</si>
  <si>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</si>
  <si>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</si>
  <si>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</si>
  <si>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</si>
  <si>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</si>
  <si>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</si>
  <si>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</si>
  <si>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</si>
  <si>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</si>
  <si>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</si>
  <si>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</si>
  <si>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</si>
  <si>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</si>
  <si>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</si>
  <si>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</si>
  <si>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</si>
  <si>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</si>
  <si>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</si>
  <si>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</si>
  <si>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</si>
  <si>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</si>
  <si>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</si>
  <si>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</si>
  <si>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</si>
  <si>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</si>
  <si>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</si>
  <si>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</si>
  <si>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</si>
  <si>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</si>
  <si>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</si>
  <si>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</si>
  <si>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</si>
  <si>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</si>
  <si>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</si>
  <si>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</si>
  <si>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</si>
  <si>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</si>
  <si>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</si>
  <si>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</si>
  <si>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</si>
  <si>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</si>
  <si>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</si>
  <si>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</si>
  <si>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</si>
  <si>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</si>
  <si>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</si>
  <si>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</si>
  <si>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</si>
  <si>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</si>
  <si>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</si>
  <si>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</si>
  <si>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</si>
  <si>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</si>
  <si>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</si>
  <si>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</si>
  <si>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</si>
  <si>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</si>
  <si>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</si>
  <si>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</si>
  <si>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</si>
  <si>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</si>
  <si>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</si>
  <si>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</si>
  <si>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</si>
  <si>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</si>
  <si>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</si>
  <si>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</si>
  <si>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</si>
  <si>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</si>
  <si>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</si>
  <si>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</si>
  <si>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</si>
  <si>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</si>
  <si>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</si>
  <si>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</si>
  <si>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</si>
  <si>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</si>
  <si>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</si>
  <si>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</si>
  <si>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</si>
  <si>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</si>
  <si>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</si>
  <si>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</si>
  <si>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</si>
  <si>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</si>
  <si>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</si>
  <si>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</si>
  <si>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</si>
  <si>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</si>
  <si>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</si>
  <si>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</si>
  <si>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</si>
  <si>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</si>
  <si>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</si>
  <si>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</si>
  <si>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</si>
  <si>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</si>
  <si>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</si>
  <si>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</si>
  <si>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</si>
  <si>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</si>
  <si>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</si>
  <si>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</si>
  <si>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</si>
  <si>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</si>
  <si>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</si>
  <si>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</si>
  <si>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</si>
  <si>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</si>
  <si>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</si>
  <si>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</si>
  <si>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</si>
  <si>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</si>
  <si>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</si>
  <si>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</si>
  <si>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</si>
  <si>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</si>
  <si>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</si>
  <si>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</si>
  <si>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</si>
  <si>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</si>
  <si>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</si>
  <si>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</si>
  <si>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</si>
  <si>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</si>
  <si>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</si>
  <si>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</si>
  <si>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</si>
  <si>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</si>
  <si>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</si>
  <si>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</si>
  <si>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</si>
  <si>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</si>
  <si>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</si>
  <si>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</si>
  <si>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</si>
  <si>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</si>
  <si>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</si>
  <si>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</si>
  <si>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</si>
  <si>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</si>
  <si>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</si>
  <si>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</si>
  <si>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</si>
  <si>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</si>
  <si>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</si>
  <si>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</si>
  <si>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</si>
  <si>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</si>
  <si>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</si>
  <si>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</si>
  <si>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</si>
  <si>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</si>
  <si>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</si>
  <si>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</si>
  <si>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</si>
  <si>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</si>
  <si>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</si>
  <si>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</si>
  <si>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</si>
  <si>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</si>
  <si>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</si>
  <si>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</si>
  <si>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</si>
  <si>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</si>
  <si>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</si>
  <si>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</si>
  <si>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</si>
  <si>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</si>
  <si>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</si>
  <si>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</si>
  <si>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</si>
  <si>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</si>
  <si>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</si>
  <si>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</si>
  <si>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</si>
  <si>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</si>
  <si>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</si>
  <si>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</si>
  <si>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</si>
  <si>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</si>
  <si>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</si>
  <si>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</si>
  <si>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</si>
  <si>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</si>
  <si>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</si>
  <si>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</si>
  <si>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</si>
  <si>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</si>
  <si>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</si>
  <si>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</si>
  <si>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</si>
  <si>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</si>
  <si>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</si>
  <si>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</si>
  <si>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</si>
  <si>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</si>
  <si>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</si>
  <si>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</si>
  <si>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</si>
  <si>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</si>
  <si>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</si>
  <si>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</si>
  <si>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</si>
  <si>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</si>
  <si>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</si>
  <si>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</si>
  <si>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</si>
  <si>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</si>
  <si>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</si>
  <si>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</si>
  <si>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</si>
  <si>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</si>
  <si>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</si>
  <si>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</si>
  <si>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</si>
  <si>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</si>
  <si>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</si>
  <si>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</si>
  <si>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</si>
  <si>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</si>
  <si>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</si>
  <si>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</si>
  <si>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</si>
  <si>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</si>
  <si>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</si>
  <si>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</si>
  <si>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</si>
  <si>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</si>
  <si>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</si>
  <si>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</si>
  <si>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</si>
  <si>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</si>
  <si>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</si>
  <si>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</si>
  <si>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</si>
  <si>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</si>
  <si>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</si>
  <si>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</si>
  <si>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</si>
  <si>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</si>
  <si>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</si>
  <si>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</si>
  <si>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</si>
  <si>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</si>
  <si>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</si>
  <si>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</si>
  <si>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</si>
  <si>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</si>
  <si>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</si>
  <si>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</si>
  <si>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</si>
  <si>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</si>
  <si>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</si>
  <si>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</si>
  <si>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</si>
  <si>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</si>
  <si>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</si>
  <si>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</si>
  <si>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</si>
  <si>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</si>
  <si>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</si>
  <si>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</si>
  <si>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</si>
  <si>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</si>
  <si>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</si>
  <si>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</si>
  <si>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</si>
  <si>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</si>
  <si>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</si>
  <si>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</si>
  <si>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</si>
  <si>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</si>
  <si>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</si>
  <si>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</si>
  <si>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</si>
  <si>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</si>
  <si>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</si>
  <si>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</si>
  <si>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</si>
  <si>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</si>
  <si>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</si>
  <si>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</si>
  <si>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</si>
  <si>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</si>
  <si>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</si>
  <si>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</si>
  <si>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</si>
  <si>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</si>
  <si>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</si>
  <si>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</si>
  <si>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</si>
  <si>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</si>
  <si>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</si>
  <si>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</si>
  <si>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</si>
  <si>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</si>
  <si>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</si>
  <si>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</si>
  <si>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</si>
  <si>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</si>
  <si>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</si>
  <si>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</si>
  <si>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</si>
  <si>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</si>
  <si>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</si>
  <si>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</si>
  <si>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</si>
  <si>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</si>
  <si>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</si>
  <si>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</si>
  <si>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</si>
  <si>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</si>
  <si>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</si>
  <si>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</si>
  <si>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</si>
  <si>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</si>
  <si>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</si>
  <si>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</si>
  <si>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</si>
  <si>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</si>
  <si>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</si>
  <si>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</si>
  <si>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</si>
  <si>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</si>
  <si>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</si>
  <si>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</si>
  <si>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</si>
  <si>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</si>
  <si>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</si>
  <si>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</si>
  <si>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</si>
  <si>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</si>
  <si>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</si>
  <si>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</si>
  <si>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</si>
  <si>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</si>
  <si>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</si>
  <si>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</si>
  <si>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</si>
  <si>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</si>
  <si>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</si>
  <si>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</si>
  <si>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</si>
  <si>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</si>
  <si>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</si>
  <si>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</si>
  <si>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</si>
  <si>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</si>
  <si>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</si>
  <si>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</si>
  <si>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</si>
  <si>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</si>
  <si>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</si>
  <si>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</si>
  <si>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</si>
  <si>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</si>
  <si>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</si>
  <si>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</si>
  <si>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</si>
  <si>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</si>
  <si>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</si>
  <si>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</si>
  <si>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</si>
  <si>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</si>
  <si>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</si>
  <si>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</si>
  <si>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</si>
  <si>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</si>
  <si>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</si>
  <si>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</si>
  <si>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</si>
  <si>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</si>
  <si>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</si>
  <si>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</si>
  <si>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</si>
  <si>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</si>
  <si>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</si>
  <si>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</si>
  <si>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</si>
  <si>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</si>
  <si>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</si>
  <si>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</si>
  <si>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</si>
  <si>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</si>
  <si>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</si>
  <si>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</si>
  <si>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</si>
  <si>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</si>
  <si>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</si>
  <si>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</si>
  <si>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</si>
  <si>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</si>
  <si>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</si>
  <si>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</si>
  <si>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</si>
  <si>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</si>
  <si>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</si>
  <si>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</si>
  <si>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</si>
  <si>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</si>
  <si>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</si>
  <si>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</si>
  <si>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</si>
  <si>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</si>
  <si>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</si>
  <si>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</si>
  <si>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</si>
  <si>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</si>
  <si>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</si>
  <si>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</si>
  <si>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</si>
  <si>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</si>
  <si>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</si>
  <si>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</si>
  <si>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</si>
  <si>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</si>
  <si>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</si>
  <si>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</si>
  <si>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</si>
  <si>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</si>
  <si>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</si>
  <si>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</si>
  <si>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</si>
  <si>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</si>
  <si>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</si>
  <si>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</si>
  <si>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</si>
  <si>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</si>
  <si>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</si>
  <si>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</si>
  <si>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</si>
  <si>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</si>
  <si>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</si>
  <si>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</si>
  <si>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</si>
  <si>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</si>
  <si>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</si>
  <si>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</si>
  <si>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</si>
  <si>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</si>
  <si>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</si>
  <si>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</si>
  <si>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</si>
  <si>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</si>
  <si>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</si>
  <si>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</si>
  <si>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</si>
  <si>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</si>
  <si>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</si>
  <si>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</si>
  <si>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</si>
  <si>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</si>
  <si>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</si>
  <si>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</si>
  <si>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</si>
  <si>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</si>
  <si>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</si>
  <si>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</si>
  <si>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</si>
  <si>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</si>
  <si>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</si>
  <si>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</si>
  <si>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</si>
  <si>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</si>
  <si>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</si>
  <si>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</si>
  <si>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</si>
  <si>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</si>
  <si>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</si>
  <si>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</si>
  <si>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</si>
  <si>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</si>
  <si>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</si>
  <si>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</si>
  <si>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</si>
  <si>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</si>
  <si>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</si>
  <si>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</si>
  <si>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</si>
  <si>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</si>
  <si>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</si>
  <si>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</si>
  <si>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</si>
  <si>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</si>
  <si>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</si>
  <si>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</si>
  <si>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</si>
  <si>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</si>
  <si>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</si>
  <si>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</si>
  <si>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</si>
  <si>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</si>
  <si>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</si>
  <si>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</si>
  <si>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</si>
  <si>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</si>
  <si>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</si>
  <si>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</si>
  <si>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</si>
  <si>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</si>
  <si>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</si>
  <si>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</si>
  <si>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</si>
  <si>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</si>
  <si>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</si>
  <si>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</si>
  <si>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</si>
  <si>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</si>
  <si>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</si>
  <si>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</si>
  <si>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</si>
  <si>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</si>
  <si>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</si>
  <si>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</si>
  <si>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</si>
  <si>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</si>
  <si>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</si>
  <si>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</si>
  <si>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</si>
  <si>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</si>
  <si>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</si>
  <si>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</si>
  <si>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</si>
  <si>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</si>
  <si>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</si>
  <si>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</si>
  <si>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</si>
  <si>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</si>
  <si>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</si>
  <si>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</si>
  <si>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</si>
  <si>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</si>
  <si>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</si>
  <si>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</si>
  <si>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</si>
  <si>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</si>
  <si>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</si>
  <si>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</si>
  <si>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</si>
  <si>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</si>
  <si>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</si>
  <si>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</si>
  <si>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</si>
  <si>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</si>
  <si>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</si>
  <si>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</si>
  <si>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</si>
  <si>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</si>
  <si>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</si>
  <si>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</si>
  <si>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</si>
  <si>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</si>
  <si>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</si>
  <si>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</si>
  <si>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</si>
  <si>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</si>
  <si>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</si>
  <si>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</si>
  <si>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</si>
  <si>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</si>
  <si>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</si>
  <si>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</si>
  <si>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</si>
  <si>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</si>
  <si>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</si>
  <si>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</si>
  <si>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</si>
  <si>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</si>
  <si>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</si>
  <si>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</si>
  <si>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</si>
  <si>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</si>
  <si>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</si>
  <si>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</si>
  <si>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</si>
  <si>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</si>
  <si>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</si>
  <si>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</si>
  <si>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</si>
  <si>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</si>
  <si>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</si>
  <si>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</si>
  <si>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</si>
  <si>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</si>
  <si>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</si>
  <si>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</si>
  <si>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</si>
  <si>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</si>
  <si>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</si>
  <si>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</si>
  <si>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</si>
  <si>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</si>
  <si>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</si>
  <si>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</si>
  <si>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</si>
  <si>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</si>
  <si>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</si>
  <si>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</si>
  <si>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</si>
  <si>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</si>
  <si>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</si>
  <si>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</si>
  <si>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</si>
  <si>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</si>
  <si>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</si>
  <si>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</si>
  <si>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</si>
  <si>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</si>
  <si>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</si>
  <si>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</si>
  <si>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</si>
  <si>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</si>
  <si>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</si>
  <si>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</si>
  <si>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</si>
  <si>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</si>
  <si>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</si>
  <si>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</si>
  <si>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</si>
  <si>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</si>
  <si>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</si>
  <si>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</si>
  <si>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</si>
  <si>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</si>
  <si>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</si>
  <si>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</si>
  <si>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</si>
  <si>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</si>
  <si>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</si>
  <si>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</si>
  <si>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</si>
  <si>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</si>
  <si>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</si>
  <si>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</si>
  <si>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</si>
  <si>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</si>
  <si>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</si>
  <si>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</si>
  <si>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</si>
  <si>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</si>
  <si>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</si>
  <si>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</si>
  <si>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</si>
  <si>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</si>
  <si>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</si>
  <si>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</si>
  <si>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</si>
  <si>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</si>
  <si>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</si>
  <si>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</si>
  <si>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</si>
  <si>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</si>
  <si>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</si>
  <si>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</si>
  <si>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</si>
  <si>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</si>
  <si>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</si>
  <si>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</si>
  <si>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</si>
  <si>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</si>
  <si>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</si>
  <si>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</si>
  <si>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</si>
  <si>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</si>
  <si>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</si>
  <si>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</si>
  <si>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</si>
  <si>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</si>
  <si>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</si>
  <si>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</si>
  <si>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</si>
  <si>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</si>
  <si>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</si>
  <si>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</si>
  <si>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</si>
  <si>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</si>
  <si>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</si>
  <si>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</si>
  <si>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</si>
  <si>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</si>
  <si>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</si>
  <si>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</si>
  <si>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</si>
  <si>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</si>
  <si>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</si>
  <si>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</si>
  <si>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</si>
  <si>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</si>
  <si>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</si>
  <si>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</si>
  <si>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</si>
  <si>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</si>
  <si>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</si>
  <si>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</si>
  <si>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</si>
  <si>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</si>
  <si>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</si>
  <si>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</si>
  <si>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</si>
  <si>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</si>
  <si>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</si>
  <si>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</si>
  <si>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</si>
  <si>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</si>
  <si>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</si>
  <si>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</si>
  <si>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</si>
  <si>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</si>
  <si>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</si>
  <si>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</si>
  <si>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</si>
  <si>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</si>
  <si>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</si>
  <si>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</si>
  <si>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</si>
  <si>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</si>
  <si>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</si>
  <si>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</si>
  <si>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</si>
  <si>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</si>
  <si>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</si>
  <si>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</si>
  <si>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</si>
  <si>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</si>
  <si>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</si>
  <si>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</si>
  <si>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</si>
  <si>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</si>
  <si>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</si>
  <si>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</si>
  <si>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</si>
  <si>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</si>
  <si>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</si>
  <si>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</si>
  <si>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</si>
  <si>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</si>
  <si>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</si>
  <si>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</si>
  <si>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</si>
  <si>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</si>
  <si>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</si>
  <si>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</si>
  <si>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</si>
  <si>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</si>
  <si>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</si>
  <si>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</si>
  <si>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</si>
  <si>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</si>
  <si>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</si>
  <si>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</si>
  <si>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</si>
  <si>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</si>
  <si>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</si>
  <si>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</si>
  <si>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</si>
  <si>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</si>
  <si>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</si>
  <si>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</si>
  <si>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</si>
  <si>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</si>
  <si>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</si>
  <si>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</si>
  <si>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</si>
  <si>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</si>
  <si>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</si>
  <si>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</si>
  <si>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</si>
  <si>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</si>
  <si>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</si>
  <si>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</si>
  <si>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</si>
  <si>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</si>
  <si>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</si>
  <si>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</si>
  <si>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</si>
  <si>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</si>
  <si>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</si>
  <si>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</si>
  <si>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</si>
  <si>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</si>
  <si>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</si>
  <si>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</si>
  <si>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</si>
  <si>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</si>
  <si>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</si>
  <si>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</si>
  <si>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</si>
  <si>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</si>
  <si>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</si>
  <si>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</si>
  <si>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</si>
  <si>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</si>
  <si>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</si>
  <si>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</si>
  <si>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</si>
  <si>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</si>
  <si>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</si>
  <si>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</si>
  <si>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</si>
  <si>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</si>
  <si>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</si>
  <si>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</si>
  <si>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</si>
  <si>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</si>
  <si>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</si>
  <si>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</si>
  <si>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</si>
  <si>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</si>
  <si>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</si>
  <si>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</si>
  <si>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</si>
  <si>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</si>
  <si>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</si>
  <si>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</si>
  <si>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</si>
  <si>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</si>
  <si>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</si>
  <si>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</si>
  <si>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</si>
  <si>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</si>
  <si>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</si>
  <si>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</si>
  <si>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</si>
  <si>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</si>
  <si>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</si>
  <si>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</si>
  <si>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</si>
  <si>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</si>
  <si>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</si>
  <si>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</si>
  <si>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</si>
  <si>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</si>
  <si>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</si>
  <si>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</si>
  <si>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</si>
  <si>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</si>
  <si>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</si>
  <si>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</si>
  <si>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</si>
  <si>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</si>
  <si>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</si>
  <si>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</si>
  <si>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</si>
  <si>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</si>
  <si>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</si>
  <si>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</si>
  <si>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</si>
  <si>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</si>
  <si>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</si>
  <si>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</si>
  <si>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</si>
  <si>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</si>
  <si>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</si>
  <si>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</si>
  <si>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</si>
  <si>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</si>
  <si>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</si>
  <si>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</si>
  <si>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</si>
  <si>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</si>
  <si>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</si>
  <si>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</si>
  <si>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</si>
  <si>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</si>
  <si>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</si>
  <si>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</si>
  <si>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</si>
  <si>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</si>
  <si>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</si>
  <si>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</si>
  <si>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</si>
  <si>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</si>
  <si>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</si>
  <si>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</si>
  <si>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</si>
  <si>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</si>
  <si>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</si>
  <si>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</si>
  <si>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</si>
  <si>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</si>
  <si>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</si>
  <si>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</si>
  <si>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</si>
  <si>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</si>
  <si>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</si>
  <si>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</si>
  <si>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</si>
  <si>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</si>
  <si>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</si>
  <si>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</si>
  <si>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</si>
  <si>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</si>
  <si>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</si>
  <si>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</si>
  <si>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</si>
  <si>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</si>
  <si>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</si>
  <si>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</si>
  <si>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</si>
  <si>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</si>
  <si>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</si>
  <si>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</si>
  <si>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</si>
  <si>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</si>
  <si>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</si>
  <si>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</si>
  <si>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</si>
  <si>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</si>
  <si>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</si>
  <si>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</si>
  <si>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</si>
  <si>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</si>
  <si>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</si>
  <si>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</si>
  <si>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</si>
  <si>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</si>
  <si>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</si>
  <si>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</si>
  <si>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</si>
  <si>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</si>
  <si>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</si>
  <si>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</si>
  <si>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</si>
  <si>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</si>
  <si>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</si>
  <si>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</si>
  <si>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</si>
  <si>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</si>
  <si>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</si>
  <si>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</si>
  <si>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</si>
  <si>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</si>
  <si>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</si>
  <si>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</si>
  <si>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</si>
  <si>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</si>
  <si>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</si>
  <si>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</si>
  <si>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</si>
  <si>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</si>
  <si>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</si>
  <si>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</si>
  <si>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</si>
  <si>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</si>
  <si>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</si>
  <si>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</si>
  <si>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</si>
  <si>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</si>
  <si>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</si>
  <si>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</si>
  <si>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</si>
  <si>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</si>
  <si>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</si>
  <si>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</si>
  <si>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</si>
  <si>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</si>
  <si>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</si>
  <si>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</si>
  <si>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</si>
  <si>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</si>
  <si>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</si>
  <si>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</si>
  <si>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</si>
  <si>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</si>
  <si>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</si>
  <si>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</si>
  <si>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</si>
  <si>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</si>
  <si>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</si>
  <si>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</si>
  <si>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</si>
  <si>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</si>
  <si>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</si>
  <si>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</si>
  <si>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</si>
  <si>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</si>
  <si>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</si>
  <si>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</si>
  <si>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</si>
  <si>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</si>
  <si>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</si>
  <si>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</si>
  <si>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</si>
  <si>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</si>
  <si>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</si>
  <si>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</si>
  <si>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</si>
  <si>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</si>
  <si>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</si>
  <si>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</si>
  <si>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</si>
  <si>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</si>
  <si>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</si>
  <si>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</si>
  <si>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</si>
  <si>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</si>
  <si>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</si>
  <si>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</si>
  <si>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</si>
  <si>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</si>
  <si>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</si>
  <si>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</si>
  <si>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</si>
  <si>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</si>
  <si>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</si>
  <si>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</si>
  <si>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</si>
  <si>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</si>
  <si>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</si>
  <si>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</si>
  <si>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</si>
  <si>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</si>
  <si>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</si>
  <si>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</si>
  <si>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</si>
  <si>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</si>
  <si>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</si>
  <si>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</si>
  <si>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</si>
  <si>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</si>
  <si>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</si>
  <si>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</si>
  <si>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</si>
  <si>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</si>
  <si>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</si>
  <si>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</si>
  <si>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</si>
  <si>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</si>
  <si>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</si>
  <si>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</si>
  <si>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</si>
  <si>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</si>
  <si>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</si>
  <si>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</si>
  <si>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</si>
  <si>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</si>
  <si>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</si>
  <si>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</si>
  <si>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</si>
  <si>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</si>
  <si>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</si>
  <si>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</si>
  <si>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</si>
  <si>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</si>
  <si>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</si>
  <si>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</si>
  <si>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</si>
  <si>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</si>
  <si>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</si>
  <si>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</si>
  <si>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</si>
  <si>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</si>
  <si>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</si>
  <si>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</si>
  <si>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</si>
  <si>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</si>
  <si>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</si>
  <si>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</si>
  <si>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</si>
  <si>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</si>
  <si>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</si>
  <si>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</si>
  <si>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</si>
  <si>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</si>
  <si>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</si>
  <si>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</si>
  <si>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</si>
  <si>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</si>
  <si>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</si>
  <si>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</si>
  <si>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</si>
  <si>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</si>
  <si>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</si>
  <si>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</si>
  <si>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</si>
  <si>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</si>
  <si>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</si>
  <si>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</si>
  <si>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</si>
  <si>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</si>
  <si>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</si>
  <si>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</si>
  <si>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</si>
  <si>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</si>
  <si>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</si>
  <si>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</si>
  <si>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</si>
  <si>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</si>
  <si>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</si>
  <si>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</si>
  <si>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</si>
  <si>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</si>
  <si>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</si>
  <si>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</si>
  <si>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</si>
  <si>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</si>
  <si>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</si>
  <si>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</si>
  <si>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</si>
  <si>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</si>
  <si>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</si>
  <si>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</si>
  <si>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</si>
  <si>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</si>
  <si>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</si>
  <si>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</si>
  <si>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</si>
  <si>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</si>
  <si>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</si>
  <si>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</si>
  <si>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</si>
  <si>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</si>
  <si>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</si>
  <si>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</si>
  <si>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</si>
  <si>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</si>
  <si>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</si>
  <si>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</si>
  <si>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</si>
  <si>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</si>
  <si>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</si>
  <si>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</si>
  <si>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</si>
  <si>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</si>
  <si>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</si>
  <si>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</si>
  <si>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</si>
  <si>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</si>
  <si>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</si>
  <si>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</si>
  <si>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</si>
  <si>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</si>
  <si>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</si>
  <si>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</si>
  <si>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</si>
  <si>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</si>
  <si>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</si>
  <si>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</si>
  <si>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</si>
  <si>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</si>
  <si>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</si>
  <si>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</si>
  <si>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</si>
  <si>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</si>
  <si>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</si>
  <si>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</si>
  <si>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</si>
  <si>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</si>
  <si>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</si>
  <si>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</si>
  <si>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</si>
  <si>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</si>
  <si>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</si>
  <si>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</si>
  <si>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</si>
  <si>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</si>
  <si>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</si>
  <si>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</si>
  <si>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</si>
  <si>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</si>
  <si>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</si>
  <si>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</si>
  <si>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</si>
  <si>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</si>
  <si>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</si>
  <si>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</si>
  <si>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</si>
  <si>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</si>
  <si>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</si>
  <si>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</si>
  <si>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</si>
  <si>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</si>
  <si>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</si>
  <si>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</si>
  <si>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</si>
  <si>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</si>
  <si>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</si>
  <si>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</si>
  <si>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</si>
  <si>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</si>
  <si>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</si>
  <si>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</si>
  <si>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</si>
  <si>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</si>
  <si>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</si>
  <si>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</si>
  <si>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</si>
  <si>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</si>
  <si>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</si>
  <si>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</si>
  <si>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</si>
  <si>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</si>
  <si>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</si>
  <si>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</si>
  <si>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</si>
  <si>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</si>
  <si>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</si>
  <si>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</si>
  <si>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</si>
  <si>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</si>
  <si>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</si>
  <si>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</si>
  <si>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</si>
  <si>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</si>
  <si>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</si>
  <si>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</si>
  <si>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</si>
  <si>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</si>
  <si>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</si>
  <si>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</si>
  <si>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</si>
  <si>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</si>
  <si>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</si>
  <si>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</si>
  <si>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</si>
  <si>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</si>
  <si>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</si>
  <si>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</si>
  <si>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</si>
  <si>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</si>
  <si>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</si>
  <si>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</si>
  <si>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</si>
  <si>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</si>
  <si>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</si>
  <si>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</si>
  <si>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</si>
  <si>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</si>
  <si>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</si>
  <si>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</si>
  <si>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</si>
  <si>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</si>
  <si>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</si>
  <si>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</si>
  <si>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</si>
  <si>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</si>
  <si>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</si>
  <si>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</si>
  <si>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</si>
  <si>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</si>
  <si>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</si>
  <si>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</si>
  <si>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</si>
  <si>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</si>
  <si>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</si>
  <si>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</si>
  <si>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</si>
  <si>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</si>
  <si>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</si>
  <si>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</si>
  <si>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</si>
  <si>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</si>
  <si>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</si>
  <si>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</si>
  <si>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</si>
  <si>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</si>
  <si>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</si>
  <si>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</si>
  <si>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</si>
  <si>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</si>
  <si>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</si>
  <si>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</si>
  <si>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</si>
  <si>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</si>
  <si>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</si>
  <si>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</si>
  <si>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</si>
  <si>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</si>
  <si>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</si>
  <si>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</si>
  <si>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</si>
  <si>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</si>
  <si>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</si>
  <si>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</si>
  <si>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</si>
  <si>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</si>
  <si>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</si>
  <si>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</si>
  <si>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</si>
  <si>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</si>
  <si>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</si>
  <si>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</si>
  <si>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</si>
  <si>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</si>
  <si>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</si>
  <si>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</si>
  <si>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</si>
  <si>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</si>
  <si>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</si>
  <si>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</si>
  <si>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</si>
  <si>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</si>
  <si>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</si>
  <si>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</si>
  <si>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</si>
  <si>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</si>
  <si>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</si>
  <si>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</si>
  <si>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</si>
  <si>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</si>
  <si>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</si>
  <si>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</si>
  <si>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</si>
  <si>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</si>
  <si>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</si>
  <si>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</si>
  <si>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</si>
  <si>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</si>
  <si>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</si>
  <si>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</si>
  <si>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</si>
  <si>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</si>
  <si>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</si>
  <si>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</si>
  <si>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</si>
  <si>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</si>
  <si>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</si>
  <si>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</si>
  <si>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</si>
  <si>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</si>
  <si>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</si>
  <si>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</si>
  <si>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</si>
  <si>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</si>
  <si>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</si>
  <si>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</si>
  <si>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</si>
  <si>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</si>
  <si>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</si>
  <si>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</si>
  <si>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</si>
  <si>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</si>
  <si>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</si>
  <si>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</si>
  <si>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</si>
  <si>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</si>
  <si>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</si>
  <si>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</si>
  <si>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</si>
  <si>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</si>
  <si>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</si>
  <si>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</si>
  <si>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</si>
  <si>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</si>
  <si>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</si>
  <si>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</si>
  <si>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</si>
  <si>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</si>
  <si>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</si>
  <si>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</si>
  <si>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</si>
  <si>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</si>
  <si>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</si>
  <si>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</si>
  <si>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</si>
  <si>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</si>
  <si>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</si>
  <si>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</si>
  <si>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</si>
  <si>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</si>
  <si>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</si>
  <si>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</si>
  <si>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</si>
  <si>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</si>
  <si>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</si>
  <si>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</si>
  <si>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</si>
  <si>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</si>
  <si>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</si>
  <si>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</si>
  <si>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</si>
  <si>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</si>
  <si>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</si>
  <si>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</si>
  <si>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</si>
  <si>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</si>
  <si>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</si>
  <si>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</si>
  <si>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</si>
  <si>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</si>
  <si>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</si>
  <si>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</si>
  <si>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</si>
  <si>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</si>
  <si>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</si>
  <si>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</si>
  <si>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</si>
  <si>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</si>
  <si>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</si>
  <si>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</si>
  <si>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</si>
  <si>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</si>
  <si>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</si>
  <si>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</si>
  <si>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</si>
  <si>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</si>
  <si>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</si>
  <si>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</si>
  <si>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</si>
  <si>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</si>
  <si>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</si>
  <si>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</si>
  <si>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</si>
  <si>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</si>
  <si>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</si>
  <si>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</si>
  <si>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</si>
  <si>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</si>
  <si>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</si>
  <si>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</si>
  <si>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</si>
  <si>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</si>
  <si>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</si>
  <si>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</si>
  <si>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</si>
  <si>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</si>
  <si>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</si>
  <si>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</si>
  <si>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</si>
  <si>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</si>
  <si>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</si>
  <si>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</si>
  <si>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</si>
  <si>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</si>
  <si>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</si>
  <si>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</si>
  <si>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</si>
  <si>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</si>
  <si>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</si>
  <si>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</si>
  <si>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</si>
  <si>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</si>
  <si>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</si>
  <si>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</si>
  <si>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</si>
  <si>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</si>
  <si>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</si>
  <si>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</si>
  <si>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</si>
  <si>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</si>
  <si>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</si>
  <si>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</si>
  <si>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</si>
  <si>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</si>
  <si>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</si>
  <si>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</si>
  <si>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</si>
  <si>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</si>
  <si>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</si>
  <si>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</si>
  <si>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</si>
  <si>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</si>
  <si>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</si>
  <si>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</si>
  <si>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</si>
  <si>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</si>
  <si>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</si>
  <si>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</si>
  <si>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</si>
  <si>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</si>
  <si>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</si>
  <si>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</si>
  <si>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</si>
  <si>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</si>
  <si>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</si>
  <si>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</si>
  <si>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</si>
  <si>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</si>
  <si>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</si>
  <si>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</si>
  <si>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</si>
  <si>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</si>
  <si>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</si>
  <si>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</si>
  <si>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</si>
  <si>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</si>
  <si>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</si>
  <si>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</si>
  <si>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</si>
  <si>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</si>
  <si>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</si>
  <si>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</si>
  <si>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</si>
  <si>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</si>
  <si>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</si>
  <si>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</si>
  <si>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</si>
  <si>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</si>
  <si>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</si>
  <si>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</si>
  <si>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</si>
  <si>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</si>
  <si>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</si>
  <si>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</si>
  <si>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</si>
  <si>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</si>
  <si>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</si>
  <si>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</si>
  <si>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</si>
  <si>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</si>
  <si>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</si>
  <si>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</si>
  <si>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</si>
  <si>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</si>
  <si>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</si>
  <si>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</si>
  <si>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</si>
  <si>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</si>
  <si>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</si>
  <si>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</si>
  <si>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</si>
  <si>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</si>
  <si>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</si>
  <si>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</si>
  <si>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</si>
  <si>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</si>
  <si>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</si>
  <si>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</si>
  <si>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</si>
  <si>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</si>
  <si>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</si>
  <si>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</si>
  <si>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</si>
  <si>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</si>
  <si>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</si>
  <si>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</si>
  <si>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</si>
  <si>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</si>
  <si>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</si>
  <si>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</si>
  <si>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</si>
  <si>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</si>
  <si>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</si>
  <si>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</si>
  <si>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</si>
  <si>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</si>
  <si>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</si>
  <si>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</si>
  <si>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</si>
  <si>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</si>
  <si>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</si>
  <si>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</si>
  <si>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</si>
  <si>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</si>
  <si>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</si>
  <si>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</si>
  <si>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</si>
  <si>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</si>
  <si>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</si>
  <si>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</si>
  <si>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</si>
  <si>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</si>
  <si>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</si>
  <si>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</si>
  <si>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</si>
  <si>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</si>
  <si>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</si>
  <si>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</si>
  <si>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</si>
  <si>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</si>
  <si>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</si>
  <si>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</si>
  <si>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</si>
  <si>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</si>
  <si>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</si>
  <si>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</si>
  <si>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</si>
  <si>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</si>
  <si>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</si>
  <si>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</si>
  <si>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</si>
  <si>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</si>
  <si>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</si>
  <si>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</si>
  <si>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</si>
  <si>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</si>
  <si>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</si>
  <si>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</si>
  <si>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</si>
  <si>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</si>
  <si>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</si>
  <si>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</si>
  <si>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</si>
  <si>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</si>
  <si>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</si>
  <si>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</si>
  <si>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</si>
  <si>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</si>
  <si>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</si>
  <si>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</si>
  <si>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</si>
  <si>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</si>
  <si>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</si>
  <si>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</si>
  <si>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</si>
  <si>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</si>
  <si>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</si>
  <si>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</si>
  <si>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</si>
  <si>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</si>
  <si>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</si>
  <si>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</si>
  <si>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</si>
  <si>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</si>
  <si>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</si>
  <si>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</si>
  <si>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</si>
  <si>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</si>
  <si>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</si>
  <si>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</si>
  <si>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</si>
  <si>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</si>
  <si>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</si>
  <si>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</si>
  <si>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</si>
  <si>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</si>
  <si>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</si>
  <si>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</si>
  <si>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</si>
  <si>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</si>
  <si>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</si>
  <si>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</si>
  <si>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</si>
  <si>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</si>
  <si>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</si>
  <si>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</si>
  <si>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</si>
  <si>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</si>
  <si>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</si>
  <si>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</si>
  <si>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</si>
  <si>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</si>
  <si>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</si>
  <si>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</si>
  <si>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</si>
  <si>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</si>
  <si>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</si>
  <si>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</si>
  <si>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</si>
  <si>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</si>
  <si>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</si>
  <si>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</si>
  <si>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</si>
  <si>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</si>
  <si>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</si>
  <si>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</si>
  <si>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</si>
  <si>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</si>
  <si>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</si>
  <si>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</si>
  <si>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</si>
  <si>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</si>
  <si>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</si>
  <si>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</si>
  <si>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</si>
  <si>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</si>
  <si>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</si>
  <si>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</si>
  <si>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</si>
  <si>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</si>
  <si>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</si>
  <si>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</si>
  <si>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</si>
  <si>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</si>
  <si>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</si>
  <si>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</si>
  <si>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</si>
  <si>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</si>
  <si>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</si>
  <si>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</si>
  <si>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</si>
  <si>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</si>
  <si>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</si>
  <si>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</si>
  <si>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</si>
  <si>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</si>
  <si>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</si>
  <si>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</si>
  <si>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</si>
  <si>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</si>
  <si>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</si>
  <si>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</si>
  <si>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</si>
  <si>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</si>
  <si>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</si>
  <si>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</si>
  <si>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</si>
  <si>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</si>
  <si>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</si>
  <si>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</si>
  <si>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</si>
  <si>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</si>
  <si>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</si>
  <si>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</si>
  <si>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</si>
  <si>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</si>
  <si>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</si>
  <si>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</si>
  <si>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</si>
  <si>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</si>
  <si>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</si>
  <si>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</si>
  <si>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</si>
  <si>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</si>
  <si>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</si>
  <si>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</si>
  <si>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</si>
  <si>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</si>
  <si>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</si>
  <si>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</si>
  <si>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</si>
  <si>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</si>
  <si>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</si>
  <si>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</si>
  <si>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</si>
  <si>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</si>
  <si>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</si>
  <si>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</si>
  <si>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</si>
  <si>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</si>
  <si>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</si>
  <si>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</si>
  <si>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</si>
  <si>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</si>
  <si>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</si>
  <si>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</si>
  <si>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</si>
  <si>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</si>
  <si>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</si>
  <si>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</si>
  <si>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</si>
  <si>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</si>
  <si>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</si>
  <si>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</si>
  <si>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</si>
  <si>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</si>
  <si>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</si>
  <si>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</si>
  <si>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</si>
  <si>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</si>
  <si>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</si>
  <si>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</si>
  <si>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</si>
  <si>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</si>
  <si>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</si>
  <si>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</si>
  <si>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</si>
  <si>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</si>
  <si>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</si>
  <si>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</si>
  <si>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</si>
  <si>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</si>
  <si>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</si>
  <si>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</si>
  <si>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</si>
  <si>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</si>
  <si>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</si>
  <si>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</si>
  <si>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</si>
  <si>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</si>
  <si>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</si>
  <si>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</si>
  <si>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</si>
  <si>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</si>
  <si>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</si>
  <si>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</si>
  <si>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</si>
  <si>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</si>
  <si>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</si>
  <si>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</si>
  <si>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</si>
  <si>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</si>
  <si>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</si>
  <si>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</si>
  <si>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</si>
  <si>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</si>
  <si>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</si>
  <si>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</si>
  <si>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</si>
  <si>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</si>
  <si>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</si>
  <si>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</si>
  <si>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</si>
  <si>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</si>
  <si>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</si>
  <si>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</si>
  <si>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</si>
  <si>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</si>
  <si>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</si>
  <si>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</si>
  <si>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</si>
  <si>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</si>
  <si>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</si>
  <si>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</si>
  <si>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</si>
  <si>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</si>
  <si>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</si>
  <si>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</si>
  <si>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</si>
  <si>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</si>
  <si>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</si>
  <si>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</si>
  <si>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</si>
  <si>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</si>
  <si>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</si>
  <si>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</si>
  <si>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</si>
  <si>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</si>
  <si>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</si>
  <si>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</si>
  <si>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</si>
  <si>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</si>
  <si>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</si>
  <si>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</si>
  <si>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</si>
  <si>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</si>
  <si>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</si>
  <si>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</si>
  <si>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</si>
  <si>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</si>
  <si>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</si>
  <si>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</si>
  <si>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</si>
  <si>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</si>
  <si>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</si>
  <si>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</si>
  <si>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</si>
  <si>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</si>
  <si>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</si>
  <si>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</si>
  <si>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</si>
  <si>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</si>
  <si>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</si>
  <si>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</si>
  <si>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</si>
  <si>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</si>
  <si>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</si>
  <si>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</si>
  <si>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</si>
  <si>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</si>
  <si>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</si>
  <si>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</si>
  <si>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</si>
  <si>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</si>
  <si>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</si>
  <si>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</si>
  <si>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</si>
  <si>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</si>
  <si>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</si>
  <si>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</si>
  <si>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</si>
  <si>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</si>
  <si>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</si>
  <si>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</si>
  <si>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</si>
  <si>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</si>
  <si>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</si>
  <si>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</si>
  <si>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</si>
  <si>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</si>
  <si>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</si>
  <si>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</si>
  <si>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</si>
  <si>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</si>
  <si>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</si>
  <si>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</si>
  <si>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</si>
  <si>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</si>
  <si>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</si>
  <si>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</si>
  <si>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</si>
  <si>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</si>
  <si>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</si>
  <si>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</si>
  <si>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</si>
  <si>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</si>
  <si>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</si>
  <si>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</si>
  <si>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</si>
  <si>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</si>
  <si>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</si>
  <si>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</si>
  <si>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</si>
  <si>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</si>
  <si>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</si>
  <si>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</si>
  <si>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</si>
  <si>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</si>
  <si>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</si>
  <si>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</si>
  <si>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</si>
  <si>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</si>
  <si>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</si>
  <si>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</si>
  <si>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</si>
  <si>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</si>
  <si>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</si>
  <si>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</si>
  <si>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</si>
  <si>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</si>
  <si>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</si>
  <si>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</si>
  <si>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</si>
  <si>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</si>
  <si>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</si>
  <si>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</si>
  <si>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</si>
  <si>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</si>
  <si>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</si>
  <si>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</si>
  <si>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</si>
  <si>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</si>
  <si>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</si>
  <si>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</si>
  <si>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</si>
  <si>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</si>
  <si>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</si>
  <si>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</si>
  <si>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</si>
  <si>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</si>
  <si>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</si>
  <si>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</si>
  <si>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</si>
  <si>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</si>
  <si>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</si>
  <si>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</si>
  <si>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</si>
  <si>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</si>
  <si>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</si>
  <si>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</si>
  <si>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</si>
  <si>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</si>
  <si>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</si>
  <si>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</si>
  <si>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</si>
  <si>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</si>
  <si>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</si>
  <si>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</si>
  <si>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</si>
  <si>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</si>
  <si>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</si>
  <si>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</si>
  <si>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</si>
  <si>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</si>
  <si>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</si>
  <si>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</si>
  <si>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</si>
  <si>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</si>
  <si>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</si>
  <si>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</si>
  <si>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</si>
  <si>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</si>
  <si>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</si>
  <si>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</si>
  <si>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</si>
  <si>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</si>
  <si>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</si>
  <si>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</si>
  <si>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</si>
  <si>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</si>
  <si>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</si>
  <si>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</si>
  <si>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</si>
  <si>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</si>
  <si>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</si>
  <si>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</si>
  <si>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</si>
  <si>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</si>
  <si>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</si>
  <si>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</si>
  <si>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</si>
  <si>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</si>
  <si>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</si>
  <si>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</si>
  <si>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</si>
  <si>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</si>
  <si>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</si>
  <si>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</si>
  <si>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</si>
  <si>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</si>
  <si>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</si>
  <si>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</si>
  <si>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</si>
  <si>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</si>
  <si>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</si>
  <si>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</si>
  <si>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</si>
  <si>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</si>
  <si>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</si>
  <si>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</si>
  <si>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</si>
  <si>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</si>
  <si>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</si>
  <si>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</si>
  <si>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</si>
  <si>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</si>
  <si>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</si>
  <si>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</si>
  <si>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</si>
  <si>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</si>
  <si>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</si>
  <si>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</si>
  <si>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</si>
  <si>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</si>
  <si>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</si>
  <si>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</si>
  <si>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</si>
  <si>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</si>
  <si>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</si>
  <si>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</si>
  <si>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</si>
  <si>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</si>
  <si>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</si>
  <si>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</si>
  <si>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</si>
  <si>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</si>
  <si>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</si>
  <si>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</si>
  <si>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</si>
  <si>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</si>
  <si>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</si>
  <si>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</si>
  <si>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</si>
  <si>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</si>
  <si>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</si>
  <si>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</si>
  <si>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</si>
  <si>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</si>
  <si>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</si>
  <si>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</si>
  <si>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</si>
  <si>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</si>
  <si>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</si>
  <si>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</si>
  <si>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</si>
  <si>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</si>
  <si>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</si>
  <si>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</si>
  <si>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</si>
  <si>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</si>
  <si>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</si>
  <si>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</si>
  <si>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</si>
  <si>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</si>
  <si>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</si>
  <si>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</si>
  <si>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</si>
  <si>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</si>
  <si>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</si>
  <si>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</si>
  <si>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</si>
  <si>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</si>
  <si>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</si>
  <si>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</si>
  <si>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</si>
  <si>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</si>
  <si>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</si>
  <si>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</si>
  <si>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</si>
  <si>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</si>
  <si>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</si>
  <si>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</si>
  <si>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</si>
  <si>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</si>
  <si>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</si>
  <si>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</si>
  <si>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</si>
  <si>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</si>
  <si>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</si>
  <si>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</si>
  <si>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</si>
  <si>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</si>
  <si>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</si>
  <si>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</si>
  <si>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</si>
  <si>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</si>
  <si>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</si>
  <si>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</si>
  <si>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</si>
  <si>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</si>
  <si>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</si>
  <si>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</si>
  <si>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</si>
  <si>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</si>
  <si>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</si>
  <si>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</si>
  <si>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</si>
  <si>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</si>
  <si>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</si>
  <si>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</si>
  <si>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</si>
  <si>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</si>
  <si>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</si>
  <si>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</si>
  <si>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</si>
  <si>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</si>
  <si>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</si>
  <si>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</si>
  <si>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</si>
  <si>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</si>
  <si>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</si>
  <si>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</si>
  <si>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</si>
  <si>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</si>
  <si>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</si>
  <si>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</si>
  <si>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</si>
  <si>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</si>
  <si>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</si>
  <si>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</si>
  <si>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</si>
  <si>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</si>
  <si>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</si>
  <si>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</si>
  <si>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</si>
  <si>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</si>
  <si>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</si>
  <si>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</si>
  <si>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</si>
  <si>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</si>
  <si>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</si>
  <si>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</si>
  <si>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</si>
  <si>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</si>
  <si>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</si>
  <si>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</si>
  <si>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</si>
  <si>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</si>
  <si>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</si>
  <si>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</si>
  <si>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</si>
  <si>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</si>
  <si>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</si>
  <si>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</si>
  <si>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</si>
  <si>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</si>
  <si>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</si>
  <si>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</si>
  <si>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</si>
  <si>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</si>
  <si>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</si>
  <si>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</si>
  <si>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</si>
  <si>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</si>
  <si>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</si>
  <si>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</si>
  <si>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</si>
  <si>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</si>
  <si>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</si>
  <si>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</si>
  <si>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</si>
  <si>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</si>
  <si>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</si>
  <si>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</si>
  <si>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</si>
  <si>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</si>
  <si>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</si>
  <si>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</si>
  <si>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</si>
  <si>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</si>
  <si>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</si>
  <si>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</si>
  <si>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</si>
  <si>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</si>
  <si>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</si>
  <si>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</si>
  <si>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</si>
  <si>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</si>
  <si>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</si>
  <si>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</si>
  <si>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</si>
  <si>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</si>
  <si>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</si>
  <si>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</si>
  <si>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</si>
  <si>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</si>
  <si>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</si>
  <si>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</si>
  <si>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</si>
  <si>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</si>
  <si>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</si>
  <si>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</si>
  <si>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</si>
  <si>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</si>
  <si>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</si>
  <si>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</si>
  <si>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</si>
  <si>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</si>
  <si>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</si>
  <si>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</si>
  <si>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</si>
  <si>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</si>
  <si>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</si>
  <si>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</si>
  <si>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</si>
  <si>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</si>
  <si>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</si>
  <si>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</si>
  <si>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</si>
  <si>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</si>
  <si>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</si>
  <si>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</si>
  <si>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</si>
  <si>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</si>
  <si>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</si>
  <si>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</si>
  <si>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</si>
  <si>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</si>
  <si>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</si>
  <si>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</si>
  <si>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</si>
  <si>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</si>
  <si>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</si>
  <si>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</si>
  <si>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</si>
  <si>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</si>
  <si>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</si>
  <si>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</si>
  <si>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</si>
  <si>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</si>
  <si>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</si>
  <si>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</si>
  <si>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</si>
  <si>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</si>
  <si>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</si>
  <si>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</si>
  <si>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</si>
  <si>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</si>
  <si>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</si>
  <si>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</si>
  <si>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</si>
  <si>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</si>
  <si>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</si>
  <si>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</si>
  <si>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</si>
  <si>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</si>
  <si>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</si>
  <si>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</si>
  <si>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</si>
  <si>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</si>
  <si>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</si>
  <si>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</si>
  <si>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</si>
  <si>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</si>
  <si>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</si>
  <si>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</si>
  <si>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</si>
  <si>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</si>
  <si>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</si>
  <si>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</si>
  <si>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</si>
  <si>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</si>
  <si>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</si>
  <si>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</si>
  <si>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</si>
  <si>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</si>
  <si>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</si>
  <si>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</si>
  <si>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</si>
  <si>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</si>
  <si>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</si>
  <si>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</si>
  <si>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</si>
  <si>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</si>
  <si>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</si>
  <si>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</si>
  <si>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</si>
  <si>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</si>
  <si>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</si>
  <si>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</si>
  <si>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</si>
  <si>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</si>
  <si>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</si>
  <si>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</si>
  <si>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</si>
  <si>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</si>
  <si>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</si>
  <si>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</si>
  <si>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</si>
  <si>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</si>
  <si>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</si>
  <si>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</si>
  <si>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</si>
  <si>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</si>
  <si>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</si>
  <si>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</si>
  <si>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</si>
  <si>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</si>
  <si>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</si>
  <si>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</si>
  <si>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</si>
  <si>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</si>
  <si>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</si>
  <si>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</si>
  <si>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</si>
  <si>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</si>
  <si>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</si>
  <si>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</si>
  <si>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</si>
  <si>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</si>
  <si>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</si>
  <si>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</si>
  <si>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</si>
  <si>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</si>
  <si>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</si>
  <si>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</si>
  <si>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</si>
  <si>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</si>
  <si>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</si>
  <si>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</si>
  <si>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</si>
  <si>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</si>
  <si>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</si>
  <si>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</si>
  <si>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</si>
  <si>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</si>
  <si>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</si>
  <si>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</si>
  <si>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</si>
  <si>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</si>
  <si>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</si>
  <si>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</si>
  <si>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</si>
  <si>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</si>
  <si>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</si>
  <si>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</si>
  <si>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</si>
  <si>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</si>
  <si>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</si>
  <si>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</si>
  <si>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</si>
  <si>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</si>
  <si>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</si>
  <si>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</si>
  <si>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</si>
  <si>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</si>
  <si>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</si>
  <si>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</si>
  <si>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</si>
  <si>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</si>
  <si>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</si>
  <si>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</si>
  <si>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</si>
  <si>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</si>
  <si>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</si>
  <si>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</si>
  <si>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</si>
  <si>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</si>
  <si>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</si>
  <si>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</si>
  <si>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</si>
  <si>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</si>
  <si>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</si>
  <si>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</si>
  <si>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</si>
  <si>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</si>
  <si>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</si>
  <si>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</si>
  <si>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</si>
  <si>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</si>
  <si>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</si>
  <si>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</si>
  <si>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</si>
  <si>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</si>
  <si>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</si>
  <si>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</si>
  <si>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</si>
  <si>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</si>
  <si>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</si>
  <si>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</si>
  <si>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</si>
  <si>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</si>
  <si>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</si>
  <si>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</si>
  <si>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</si>
  <si>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</si>
  <si>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</si>
  <si>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</si>
  <si>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</si>
  <si>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</si>
  <si>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</si>
  <si>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</si>
  <si>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</si>
  <si>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</si>
  <si>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</si>
  <si>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</si>
  <si>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</si>
  <si>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</si>
  <si>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</si>
  <si>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</si>
  <si>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</si>
  <si>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</si>
  <si>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</si>
  <si>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</si>
  <si>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</si>
  <si>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</si>
  <si>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</si>
  <si>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</si>
  <si>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</si>
  <si>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</si>
  <si>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</si>
  <si>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</si>
  <si>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</si>
  <si>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</si>
  <si>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</si>
  <si>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</si>
  <si>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</si>
  <si>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</si>
  <si>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</si>
  <si>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</si>
  <si>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</si>
  <si>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</si>
  <si>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</si>
  <si>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</si>
  <si>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</si>
  <si>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</si>
  <si>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</si>
  <si>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</si>
  <si>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</si>
  <si>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</si>
  <si>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</si>
  <si>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</si>
  <si>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</si>
  <si>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</si>
  <si>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</si>
  <si>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</si>
  <si>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</si>
  <si>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</si>
  <si>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</si>
  <si>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</si>
  <si>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</si>
  <si>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</si>
  <si>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</si>
  <si>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</si>
  <si>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</si>
  <si>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</si>
  <si>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</si>
  <si>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</si>
  <si>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</si>
  <si>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</si>
  <si>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</si>
  <si>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</si>
  <si>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</si>
  <si>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</si>
  <si>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</si>
  <si>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</si>
  <si>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</si>
  <si>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</si>
  <si>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</si>
  <si>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</si>
  <si>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</si>
  <si>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</si>
  <si>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</si>
  <si>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</si>
  <si>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</si>
  <si>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</si>
  <si>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</si>
  <si>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</si>
  <si>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</si>
  <si>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</si>
  <si>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</si>
  <si>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</si>
  <si>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</si>
  <si>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</si>
  <si>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</si>
  <si>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</si>
  <si>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</si>
  <si>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</si>
  <si>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</si>
  <si>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</si>
  <si>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</si>
  <si>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</si>
  <si>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</si>
  <si>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</si>
  <si>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</si>
  <si>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</si>
  <si>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</si>
  <si>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</si>
  <si>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</si>
  <si>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</si>
  <si>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</si>
  <si>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</si>
  <si>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</si>
  <si>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</si>
  <si>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</si>
  <si>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</si>
  <si>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</si>
  <si>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</si>
  <si>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</si>
  <si>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</si>
  <si>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</si>
  <si>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</si>
  <si>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</si>
  <si>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</si>
  <si>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</si>
  <si>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</si>
  <si>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</si>
  <si>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</si>
  <si>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</si>
  <si>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</si>
  <si>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</si>
  <si>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</si>
  <si>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</si>
  <si>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</si>
  <si>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</si>
  <si>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</si>
  <si>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</si>
  <si>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</si>
  <si>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</si>
  <si>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</si>
  <si>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</si>
  <si>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</si>
  <si>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</si>
  <si>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</si>
  <si>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</si>
  <si>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</si>
  <si>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</si>
  <si>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</si>
  <si>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</si>
  <si>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</si>
  <si>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</si>
  <si>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</si>
  <si>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</si>
  <si>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</si>
  <si>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</si>
  <si>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</si>
  <si>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</si>
  <si>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</si>
  <si>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</si>
  <si>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</si>
  <si>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</si>
  <si>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</si>
  <si>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</si>
  <si>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</si>
  <si>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</si>
  <si>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</si>
  <si>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</si>
  <si>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</si>
  <si>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</si>
  <si>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</si>
  <si>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</si>
  <si>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</si>
  <si>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</si>
  <si>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</si>
  <si>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</si>
  <si>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</si>
  <si>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</si>
  <si>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</si>
  <si>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</si>
  <si>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</si>
  <si>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</si>
  <si>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</si>
  <si>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</si>
  <si>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</si>
  <si>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</si>
  <si>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</si>
  <si>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</si>
  <si>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</si>
  <si>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</si>
  <si>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</si>
  <si>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</si>
  <si>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</si>
  <si>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</si>
  <si>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</si>
  <si>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</si>
  <si>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</si>
  <si>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</si>
  <si>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</si>
  <si>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</si>
  <si>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</si>
  <si>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</si>
  <si>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</si>
  <si>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</si>
  <si>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</si>
  <si>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</si>
  <si>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</si>
  <si>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</si>
  <si>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</si>
  <si>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</si>
  <si>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</si>
  <si>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</si>
  <si>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</si>
  <si>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</si>
  <si>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</si>
  <si>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</si>
  <si>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</si>
  <si>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</si>
  <si>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</si>
  <si>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</si>
  <si>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</si>
  <si>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</si>
  <si>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</si>
  <si>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</si>
  <si>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</si>
  <si>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</si>
  <si>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</si>
  <si>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</si>
  <si>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</si>
  <si>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</si>
  <si>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</si>
  <si>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</si>
  <si>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</si>
  <si>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</si>
  <si>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</si>
  <si>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</si>
  <si>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</si>
  <si>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</si>
  <si>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</si>
  <si>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</si>
  <si>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</si>
  <si>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</si>
  <si>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</si>
  <si>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</si>
  <si>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</si>
  <si>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</si>
  <si>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</si>
  <si>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</si>
  <si>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</si>
  <si>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</si>
  <si>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</si>
  <si>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</si>
  <si>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</si>
  <si>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</si>
  <si>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</si>
  <si>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</si>
  <si>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</si>
  <si>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</si>
  <si>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</si>
  <si>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</si>
  <si>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</si>
  <si>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</si>
  <si>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</si>
  <si>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</si>
  <si>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</si>
  <si>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</si>
  <si>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</si>
  <si>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</si>
  <si>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</si>
  <si>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</si>
  <si>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</si>
  <si>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</si>
  <si>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</si>
  <si>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</si>
  <si>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</si>
  <si>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</si>
  <si>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</si>
  <si>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</si>
  <si>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</si>
  <si>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</si>
  <si>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</si>
  <si>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</si>
  <si>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</si>
  <si>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</si>
  <si>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</si>
  <si>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</si>
  <si>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</si>
  <si>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</si>
  <si>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</si>
  <si>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</si>
  <si>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</si>
  <si>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</si>
  <si>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</si>
  <si>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</si>
  <si>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</si>
  <si>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</si>
  <si>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</si>
  <si>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</si>
  <si>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</si>
  <si>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</si>
  <si>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</si>
  <si>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</si>
  <si>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</si>
  <si>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</si>
  <si>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</si>
  <si>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</si>
  <si>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</si>
  <si>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</si>
  <si>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</si>
  <si>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</si>
  <si>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</si>
  <si>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</si>
  <si>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</si>
  <si>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</si>
  <si>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</si>
  <si>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</si>
  <si>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</si>
  <si>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</si>
  <si>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</si>
  <si>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</si>
  <si>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</si>
  <si>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</si>
  <si>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</si>
  <si>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</si>
  <si>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</si>
  <si>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</si>
  <si>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</si>
  <si>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</si>
  <si>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</si>
  <si>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</si>
  <si>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</si>
  <si>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</si>
  <si>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</si>
  <si>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</si>
  <si>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</si>
  <si>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</si>
  <si>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</si>
  <si>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</si>
  <si>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</si>
  <si>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</si>
  <si>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</si>
  <si>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</si>
  <si>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</si>
  <si>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</si>
  <si>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</si>
  <si>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</si>
  <si>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</si>
  <si>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</si>
  <si>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</si>
  <si>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</si>
  <si>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</si>
  <si>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</si>
  <si>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</si>
  <si>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</si>
  <si>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</si>
  <si>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</si>
  <si>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</si>
  <si>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</si>
  <si>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</si>
  <si>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</si>
  <si>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</si>
  <si>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</si>
  <si>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</si>
  <si>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</si>
  <si>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</si>
  <si>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</si>
  <si>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</si>
  <si>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</si>
  <si>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</si>
  <si>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</si>
  <si>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</si>
  <si>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</si>
  <si>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</si>
  <si>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</si>
  <si>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</si>
  <si>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</si>
  <si>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</si>
  <si>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</si>
  <si>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</si>
  <si>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</si>
  <si>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</si>
  <si>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</si>
  <si>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</si>
  <si>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</si>
  <si>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</si>
  <si>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</si>
  <si>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</si>
  <si>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</si>
  <si>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</si>
  <si>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</si>
  <si>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</si>
  <si>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</si>
  <si>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</si>
  <si>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</si>
  <si>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</si>
  <si>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</si>
  <si>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</si>
  <si>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</si>
  <si>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</si>
  <si>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</si>
  <si>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</si>
  <si>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</si>
  <si>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</si>
  <si>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</si>
  <si>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</si>
  <si>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</si>
  <si>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</si>
  <si>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</si>
  <si>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</si>
  <si>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</si>
  <si>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</si>
  <si>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</si>
  <si>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</si>
  <si>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</si>
  <si>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</si>
  <si>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</si>
  <si>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</si>
  <si>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</si>
  <si>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</si>
  <si>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</si>
  <si>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</si>
  <si>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</si>
  <si>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</si>
  <si>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</si>
  <si>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</si>
  <si>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</si>
  <si>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</si>
  <si>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</si>
  <si>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</si>
  <si>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</si>
  <si>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</si>
  <si>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</si>
  <si>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</si>
  <si>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</si>
  <si>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</si>
  <si>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</si>
  <si>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</si>
  <si>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</si>
  <si>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</si>
  <si>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</si>
  <si>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</si>
  <si>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</si>
  <si>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</si>
  <si>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</si>
  <si>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</si>
  <si>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</si>
  <si>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</si>
  <si>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</si>
  <si>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</si>
  <si>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</si>
  <si>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</si>
  <si>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</si>
  <si>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</si>
  <si>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</si>
  <si>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</si>
  <si>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</si>
  <si>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</si>
  <si>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</si>
  <si>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</si>
  <si>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</si>
  <si>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</si>
  <si>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</si>
  <si>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</si>
  <si>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</si>
  <si>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</si>
  <si>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</si>
  <si>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</si>
  <si>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</si>
  <si>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</si>
  <si>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</si>
  <si>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</si>
  <si>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</si>
  <si>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</si>
  <si>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</si>
  <si>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</si>
  <si>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</si>
  <si>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</si>
  <si>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</si>
  <si>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</si>
  <si>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</si>
  <si>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</si>
  <si>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</si>
  <si>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</si>
  <si>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</si>
  <si>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</si>
  <si>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</si>
  <si>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</si>
  <si>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</si>
  <si>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</si>
  <si>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</si>
  <si>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</si>
  <si>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</si>
  <si>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</si>
  <si>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</si>
  <si>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</si>
  <si>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</si>
  <si>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</si>
  <si>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</si>
  <si>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</si>
  <si>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</si>
  <si>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</si>
  <si>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</si>
  <si>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</si>
  <si>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</si>
  <si>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</si>
  <si>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</si>
  <si>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</si>
  <si>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</si>
  <si>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</si>
  <si>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</si>
  <si>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</si>
  <si>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</si>
  <si>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</si>
  <si>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</si>
  <si>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</si>
  <si>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</si>
  <si>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</si>
  <si>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</si>
  <si>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</si>
  <si>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</si>
  <si>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</si>
  <si>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</si>
  <si>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</si>
  <si>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</si>
  <si>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</si>
  <si>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</si>
  <si>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</si>
  <si>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</si>
  <si>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</si>
  <si>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</si>
  <si>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</si>
  <si>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</si>
  <si>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</si>
  <si>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</si>
  <si>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</si>
  <si>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</si>
  <si>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</si>
  <si>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</si>
  <si>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</si>
  <si>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</si>
  <si>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</si>
  <si>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</si>
  <si>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</si>
  <si>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</si>
  <si>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</si>
  <si>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</si>
  <si>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</si>
  <si>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</si>
  <si>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</si>
  <si>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</si>
  <si>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</si>
  <si>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</si>
  <si>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</si>
  <si>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</si>
  <si>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</si>
  <si>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</si>
  <si>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</si>
  <si>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</si>
  <si>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</si>
  <si>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</si>
  <si>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</si>
  <si>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</si>
  <si>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</si>
  <si>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</si>
  <si>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</si>
  <si>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</si>
  <si>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</si>
  <si>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</si>
  <si>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</si>
  <si>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</si>
  <si>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</si>
  <si>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</si>
  <si>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</si>
  <si>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</si>
  <si>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</si>
  <si>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</si>
  <si>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</si>
  <si>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</si>
  <si>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</si>
  <si>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</si>
  <si>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</si>
  <si>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</si>
  <si>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</si>
  <si>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</si>
  <si>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</si>
  <si>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</si>
  <si>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</si>
  <si>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</si>
  <si>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</si>
  <si>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</si>
  <si>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</si>
  <si>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</si>
  <si>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</si>
  <si>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</si>
  <si>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</si>
  <si>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</si>
  <si>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</si>
  <si>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</si>
  <si>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</si>
  <si>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</si>
  <si>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</si>
  <si>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</si>
  <si>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</si>
  <si>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</si>
  <si>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</si>
  <si>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</si>
  <si>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</si>
  <si>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</si>
  <si>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</si>
  <si>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</si>
  <si>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</si>
  <si>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</si>
  <si>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</si>
  <si>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</si>
  <si>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</si>
  <si>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</si>
  <si>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</si>
  <si>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</si>
  <si>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</si>
  <si>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</si>
  <si>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</si>
  <si>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</si>
  <si>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</si>
  <si>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</si>
  <si>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</si>
  <si>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</si>
  <si>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</si>
  <si>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</si>
  <si>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</si>
  <si>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</si>
  <si>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</si>
  <si>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</si>
  <si>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</si>
  <si>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</si>
  <si>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</si>
  <si>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</si>
  <si>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</si>
  <si>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</si>
  <si>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</si>
  <si>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</si>
  <si>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</si>
  <si>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</si>
  <si>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</si>
  <si>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</si>
  <si>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</si>
  <si>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</si>
  <si>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</si>
  <si>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</si>
  <si>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</si>
  <si>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</si>
  <si>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</si>
  <si>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</si>
  <si>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</si>
  <si>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</si>
  <si>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</si>
  <si>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</si>
  <si>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</si>
  <si>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</si>
  <si>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</si>
  <si>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</si>
  <si>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</si>
  <si>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</si>
  <si>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</si>
  <si>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</si>
  <si>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</si>
  <si>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</si>
  <si>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</si>
  <si>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</si>
  <si>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</si>
  <si>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</si>
  <si>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</si>
  <si>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</si>
  <si>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</si>
  <si>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</si>
  <si>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</si>
  <si>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</si>
  <si>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</si>
  <si>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</si>
  <si>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</si>
  <si>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</si>
  <si>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</si>
  <si>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</si>
  <si>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</si>
  <si>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</si>
  <si>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</si>
  <si>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</si>
  <si>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</si>
  <si>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</si>
  <si>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</si>
  <si>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</si>
  <si>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</si>
  <si>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</si>
  <si>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</si>
  <si>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</si>
  <si>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</si>
  <si>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</si>
  <si>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</si>
  <si>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</si>
  <si>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</si>
  <si>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</si>
  <si>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</si>
  <si>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</si>
  <si>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</si>
  <si>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</si>
  <si>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</si>
  <si>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</si>
  <si>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</si>
  <si>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</si>
  <si>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</si>
  <si>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</si>
  <si>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</si>
  <si>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</si>
  <si>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</si>
  <si>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</si>
  <si>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</si>
  <si>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</si>
  <si>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</si>
  <si>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</si>
  <si>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</si>
  <si>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</si>
  <si>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</si>
  <si>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</si>
  <si>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</si>
  <si>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</si>
  <si>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</si>
  <si>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</si>
  <si>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</si>
  <si>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</si>
  <si>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</si>
  <si>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</si>
  <si>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</si>
  <si>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</si>
  <si>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</si>
  <si>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</si>
  <si>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</si>
  <si>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</si>
  <si>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</si>
  <si>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</si>
  <si>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</si>
  <si>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</si>
  <si>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</si>
  <si>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</si>
  <si>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</si>
  <si>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</si>
  <si>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</si>
  <si>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</si>
  <si>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</si>
  <si>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</si>
  <si>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</si>
  <si>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</si>
  <si>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</si>
  <si>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</si>
  <si>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</si>
  <si>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</si>
  <si>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</si>
  <si>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</si>
  <si>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</si>
  <si>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</si>
  <si>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</si>
  <si>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</si>
  <si>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</si>
  <si>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</si>
  <si>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</si>
  <si>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</si>
  <si>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</si>
  <si>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</si>
  <si>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</si>
  <si>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</si>
  <si>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</si>
  <si>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</si>
  <si>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</si>
  <si>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</si>
  <si>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</si>
  <si>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</si>
  <si>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</si>
  <si>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</si>
  <si>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</si>
  <si>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</si>
  <si>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</si>
  <si>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</si>
  <si>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</si>
  <si>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</si>
  <si>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</si>
  <si>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</si>
  <si>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</si>
  <si>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</si>
  <si>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</si>
  <si>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</si>
  <si>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</si>
  <si>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</si>
  <si>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</si>
  <si>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</si>
  <si>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</si>
  <si>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</si>
  <si>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</si>
  <si>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</si>
  <si>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</si>
  <si>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</si>
  <si>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</si>
  <si>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</si>
  <si>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</si>
  <si>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</si>
  <si>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</si>
  <si>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</si>
  <si>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</si>
  <si>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</si>
  <si>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</si>
  <si>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</si>
  <si>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</si>
  <si>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</si>
  <si>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</si>
  <si>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</si>
  <si>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</si>
  <si>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</si>
  <si>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</si>
  <si>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</si>
  <si>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</si>
  <si>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</si>
  <si>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</si>
  <si>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</si>
  <si>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</si>
  <si>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</si>
  <si>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</si>
  <si>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</si>
  <si>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</si>
  <si>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</si>
  <si>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</si>
  <si>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</si>
  <si>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</si>
  <si>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</si>
  <si>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</si>
  <si>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</si>
  <si>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</si>
  <si>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</si>
  <si>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</si>
  <si>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</si>
  <si>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</si>
  <si>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</si>
  <si>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</si>
  <si>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</si>
  <si>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</si>
  <si>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</si>
  <si>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</si>
  <si>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</si>
  <si>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</si>
  <si>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</si>
  <si>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</si>
  <si>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</si>
  <si>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</si>
  <si>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</si>
  <si>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</si>
  <si>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</si>
  <si>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</si>
  <si>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</si>
  <si>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</si>
  <si>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</si>
  <si>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</si>
  <si>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</si>
  <si>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</si>
  <si>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</si>
  <si>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</si>
  <si>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</si>
  <si>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</si>
  <si>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</si>
  <si>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</si>
  <si>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</si>
  <si>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</si>
  <si>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</si>
  <si>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</si>
  <si>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</si>
  <si>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</si>
  <si>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</si>
  <si>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</si>
  <si>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</si>
  <si>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</si>
  <si>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</si>
  <si>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</si>
  <si>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</si>
  <si>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</si>
  <si>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</si>
  <si>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</si>
  <si>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</si>
  <si>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</si>
  <si>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</si>
  <si>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</si>
  <si>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</si>
  <si>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</si>
  <si>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</si>
  <si>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</si>
  <si>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</si>
  <si>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</si>
  <si>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</si>
  <si>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</si>
  <si>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</si>
  <si>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</si>
  <si>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</si>
  <si>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</si>
  <si>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</si>
  <si>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</si>
  <si>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</si>
  <si>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</si>
  <si>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</si>
  <si>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</si>
  <si>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</si>
  <si>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</si>
  <si>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</si>
  <si>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</si>
  <si>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</si>
  <si>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</si>
  <si>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</si>
  <si>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</si>
  <si>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</si>
  <si>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</si>
  <si>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</si>
  <si>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</si>
  <si>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</si>
  <si>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</si>
  <si>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</si>
  <si>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</si>
  <si>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</si>
  <si>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</si>
  <si>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</si>
  <si>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</si>
  <si>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</si>
  <si>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</si>
  <si>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</si>
  <si>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</si>
  <si>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</si>
  <si>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</si>
  <si>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</si>
  <si>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</si>
  <si>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</si>
  <si>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</si>
  <si>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</si>
  <si>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</si>
  <si>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</si>
  <si>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</si>
  <si>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</si>
  <si>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</si>
  <si>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</si>
  <si>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</si>
  <si>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</si>
  <si>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</si>
  <si>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</si>
  <si>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</si>
  <si>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</si>
  <si>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</si>
  <si>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</si>
  <si>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</si>
  <si>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</si>
  <si>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</si>
  <si>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</si>
  <si>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</si>
  <si>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</si>
  <si>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</si>
  <si>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</si>
  <si>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</si>
  <si>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</si>
  <si>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</si>
  <si>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</si>
  <si>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</si>
  <si>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</si>
  <si>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</si>
  <si>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</si>
  <si>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</si>
  <si>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</si>
  <si>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</si>
  <si>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</si>
  <si>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</si>
  <si>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</si>
  <si>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</si>
  <si>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</si>
  <si>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</si>
  <si>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</si>
  <si>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</si>
  <si>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</si>
  <si>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</si>
  <si>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</si>
  <si>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</si>
  <si>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</si>
  <si>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</si>
  <si>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</si>
  <si>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</si>
  <si>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</si>
  <si>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</si>
  <si>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</si>
  <si>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</si>
  <si>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</si>
  <si>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</si>
  <si>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</si>
  <si>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</si>
  <si>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</si>
  <si>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</si>
  <si>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</si>
  <si>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</si>
  <si>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</si>
  <si>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</si>
  <si>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</si>
  <si>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</si>
  <si>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</si>
  <si>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</si>
  <si>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</si>
  <si>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</si>
  <si>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</si>
  <si>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</si>
  <si>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</si>
  <si>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</si>
  <si>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</si>
  <si>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</si>
  <si>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</si>
  <si>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</si>
  <si>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</si>
  <si>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</si>
  <si>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</si>
  <si>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</si>
  <si>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</si>
  <si>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</si>
  <si>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</si>
  <si>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</si>
  <si>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</si>
  <si>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</si>
  <si>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</si>
  <si>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</si>
  <si>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</si>
  <si>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</si>
  <si>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</si>
  <si>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</si>
  <si>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</si>
  <si>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</si>
  <si>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</si>
  <si>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</si>
  <si>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</si>
  <si>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</si>
  <si>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</si>
  <si>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</si>
  <si>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</si>
  <si>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</si>
  <si>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</si>
  <si>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</si>
  <si>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</si>
  <si>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</si>
  <si>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</si>
  <si>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</si>
  <si>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</si>
  <si>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</si>
  <si>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</si>
  <si>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</si>
  <si>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</si>
  <si>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</si>
  <si>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</si>
  <si>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</si>
  <si>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</si>
  <si>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</si>
  <si>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</si>
  <si>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</si>
  <si>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</si>
  <si>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</si>
  <si>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</si>
  <si>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</si>
  <si>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</si>
  <si>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</si>
  <si>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</si>
  <si>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</si>
  <si>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</si>
  <si>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</si>
  <si>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</si>
  <si>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</si>
  <si>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</si>
  <si>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</si>
  <si>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</si>
  <si>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</si>
  <si>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</si>
  <si>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</si>
  <si>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</si>
  <si>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</si>
  <si>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</si>
  <si>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</si>
  <si>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</si>
  <si>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</si>
  <si>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</si>
  <si>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</si>
  <si>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</si>
  <si>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</si>
  <si>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</si>
  <si>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</si>
  <si>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</si>
  <si>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</si>
  <si>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</si>
  <si>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</si>
  <si>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</si>
  <si>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</si>
  <si>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</si>
  <si>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</si>
  <si>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</si>
  <si>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</si>
  <si>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</si>
  <si>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</si>
  <si>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</si>
  <si>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</si>
  <si>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</si>
  <si>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</si>
  <si>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</si>
  <si>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</si>
  <si>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</si>
  <si>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</si>
  <si>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</si>
  <si>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</si>
  <si>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</si>
  <si>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</si>
  <si>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</si>
  <si>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</si>
  <si>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</si>
  <si>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</si>
  <si>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</si>
  <si>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</si>
  <si>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</si>
  <si>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</si>
  <si>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</si>
  <si>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</si>
  <si>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</si>
  <si>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</si>
  <si>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</si>
  <si>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</si>
  <si>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</si>
  <si>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</si>
  <si>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</si>
  <si>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</si>
  <si>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</si>
  <si>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</si>
  <si>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</si>
  <si>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</si>
  <si>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</si>
  <si>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</si>
  <si>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</si>
  <si>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</si>
  <si>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</si>
  <si>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</si>
  <si>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</si>
  <si>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</si>
  <si>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</si>
  <si>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</si>
  <si>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</si>
  <si>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</si>
  <si>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</si>
  <si>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</si>
  <si>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</si>
  <si>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</si>
  <si>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</si>
  <si>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</si>
  <si>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</si>
  <si>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</si>
  <si>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</si>
  <si>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</si>
  <si>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</si>
  <si>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</si>
  <si>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</si>
  <si>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</si>
  <si>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</si>
  <si>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</si>
  <si>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</si>
  <si>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</si>
  <si>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</si>
  <si>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</si>
  <si>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</si>
  <si>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</si>
  <si>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</si>
  <si>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</si>
  <si>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</si>
  <si>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</si>
  <si>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</si>
  <si>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</si>
  <si>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</si>
  <si>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</si>
  <si>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</si>
  <si>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</si>
  <si>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</si>
  <si>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</si>
  <si>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</si>
  <si>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</si>
  <si>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</si>
  <si>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</si>
  <si>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</si>
  <si>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</si>
  <si>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</si>
  <si>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</si>
  <si>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</si>
  <si>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</si>
  <si>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</si>
  <si>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</si>
  <si>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</si>
  <si>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</si>
  <si>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</si>
  <si>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</si>
  <si>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</si>
  <si>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</si>
  <si>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</si>
  <si>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</si>
  <si>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</si>
  <si>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</si>
  <si>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</si>
  <si>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</si>
  <si>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</si>
  <si>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</si>
  <si>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</si>
  <si>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</si>
  <si>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</si>
  <si>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</si>
  <si>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</si>
  <si>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</si>
  <si>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</si>
  <si>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</si>
  <si>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</si>
  <si>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</si>
  <si>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</si>
  <si>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</si>
  <si>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</si>
  <si>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</si>
  <si>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</si>
  <si>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</si>
  <si>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</si>
  <si>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</si>
  <si>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</si>
  <si>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</si>
  <si>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</si>
  <si>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</si>
  <si>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</si>
  <si>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</si>
  <si>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</si>
  <si>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</si>
  <si>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</si>
  <si>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</si>
  <si>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</si>
  <si>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</si>
  <si>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</si>
  <si>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</si>
  <si>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</si>
  <si>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</si>
  <si>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</si>
  <si>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</si>
  <si>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</si>
  <si>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</si>
  <si>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</si>
  <si>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</si>
  <si>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</si>
  <si>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</si>
  <si>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</si>
  <si>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</si>
  <si>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</si>
  <si>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</si>
  <si>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</si>
  <si>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</si>
  <si>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</si>
  <si>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</si>
  <si>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</si>
  <si>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</si>
  <si>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</si>
  <si>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</si>
  <si>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</si>
  <si>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</si>
  <si>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</si>
  <si>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</si>
  <si>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</si>
  <si>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</si>
  <si>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</si>
  <si>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</si>
  <si>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</si>
  <si>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</si>
  <si>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</si>
  <si>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</si>
  <si>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</si>
  <si>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</si>
  <si>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</si>
  <si>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</si>
  <si>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</si>
  <si>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</si>
  <si>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</si>
  <si>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</si>
  <si>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</si>
  <si>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</si>
  <si>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</si>
  <si>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</si>
  <si>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</si>
  <si>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</si>
  <si>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</si>
  <si>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</si>
  <si>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</si>
  <si>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</si>
  <si>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</si>
  <si>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</si>
  <si>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</si>
  <si>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</si>
  <si>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</si>
  <si>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</si>
  <si>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</si>
  <si>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</si>
  <si>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</si>
  <si>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</si>
  <si>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</si>
  <si>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</si>
  <si>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</si>
  <si>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</si>
  <si>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</si>
  <si>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</si>
  <si>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</si>
  <si>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</si>
  <si>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</si>
  <si>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</si>
  <si>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</si>
  <si>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</si>
  <si>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</si>
  <si>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</si>
  <si>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</si>
  <si>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</si>
  <si>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</si>
  <si>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</si>
  <si>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</si>
  <si>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</si>
  <si>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</si>
  <si>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</si>
  <si>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</si>
  <si>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</si>
  <si>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</si>
  <si>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</si>
  <si>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</si>
  <si>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</si>
  <si>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</si>
  <si>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</si>
  <si>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</si>
  <si>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</si>
  <si>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</si>
  <si>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</si>
  <si>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</si>
  <si>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</si>
  <si>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</si>
  <si>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</si>
  <si>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</si>
  <si>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</si>
  <si>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</si>
  <si>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</si>
  <si>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</si>
  <si>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</si>
  <si>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</si>
  <si>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</si>
  <si>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</si>
  <si>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</si>
  <si>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</si>
  <si>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</si>
  <si>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</si>
  <si>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</si>
  <si>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</si>
  <si>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</si>
  <si>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</si>
  <si>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</si>
  <si>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</si>
  <si>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</si>
  <si>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</si>
  <si>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</si>
  <si>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</si>
  <si>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</si>
  <si>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</si>
  <si>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</si>
  <si>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</si>
  <si>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</si>
  <si>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</si>
  <si>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</si>
  <si>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</si>
  <si>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</si>
  <si>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</si>
  <si>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</si>
  <si>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</si>
  <si>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</si>
  <si>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</si>
  <si>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</si>
  <si>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</si>
  <si>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</si>
  <si>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</si>
  <si>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</si>
  <si>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</si>
  <si>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</si>
  <si>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</si>
  <si>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</si>
  <si>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</si>
  <si>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</si>
  <si>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</si>
  <si>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</si>
  <si>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</si>
  <si>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</si>
  <si>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</si>
  <si>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</si>
  <si>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</si>
  <si>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</si>
  <si>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</si>
  <si>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</si>
  <si>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</si>
  <si>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</si>
  <si>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</si>
  <si>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</si>
  <si>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</si>
  <si>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</si>
  <si>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</si>
  <si>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</si>
  <si>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</si>
  <si>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</si>
  <si>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</si>
  <si>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</si>
  <si>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</si>
  <si>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</si>
  <si>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</si>
  <si>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</si>
  <si>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</si>
  <si>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</si>
  <si>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</si>
  <si>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</si>
  <si>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</si>
  <si>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</si>
  <si>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</si>
  <si>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</si>
  <si>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</si>
  <si>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</si>
  <si>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</si>
  <si>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</si>
  <si>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</si>
  <si>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</si>
  <si>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</si>
  <si>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</si>
  <si>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</si>
  <si>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</si>
  <si>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</si>
  <si>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</si>
  <si>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</si>
  <si>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</si>
  <si>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</si>
  <si>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</si>
  <si>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</si>
  <si>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</si>
  <si>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</si>
  <si>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</si>
  <si>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</si>
  <si>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</si>
  <si>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</si>
  <si>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</si>
  <si>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</si>
  <si>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</si>
  <si>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</si>
  <si>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</si>
  <si>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</si>
  <si>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</si>
  <si>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</si>
  <si>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</si>
  <si>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</si>
  <si>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</si>
  <si>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</si>
  <si>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</si>
  <si>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</si>
  <si>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</si>
  <si>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</si>
  <si>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</si>
  <si>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</si>
  <si>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</si>
  <si>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</si>
  <si>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</si>
  <si>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</si>
  <si>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</si>
  <si>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</si>
  <si>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</si>
  <si>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</si>
  <si>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</si>
  <si>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</si>
  <si>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</si>
  <si>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</si>
  <si>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</si>
  <si>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</si>
  <si>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</si>
  <si>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</si>
  <si>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</si>
  <si>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</si>
  <si>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</si>
  <si>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</si>
  <si>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</si>
  <si>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</si>
  <si>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</si>
  <si>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</si>
  <si>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</si>
  <si>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</si>
  <si>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</si>
  <si>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</si>
  <si>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</si>
  <si>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</si>
  <si>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</si>
  <si>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</si>
  <si>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</si>
  <si>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</si>
  <si>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</si>
  <si>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</si>
  <si>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</si>
  <si>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</si>
  <si>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</si>
  <si>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</si>
  <si>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</si>
  <si>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</si>
  <si>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</si>
  <si>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</si>
  <si>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</si>
  <si>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</si>
  <si>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</si>
  <si>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</si>
  <si>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</si>
  <si>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</si>
  <si>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</si>
  <si>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</si>
  <si>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</si>
  <si>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</si>
  <si>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</si>
  <si>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</si>
  <si>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</si>
  <si>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</si>
  <si>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</si>
  <si>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</si>
  <si>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</si>
  <si>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</si>
  <si>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</si>
  <si>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</si>
  <si>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</si>
  <si>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</si>
  <si>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</si>
  <si>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</si>
  <si>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</si>
  <si>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</si>
  <si>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</si>
  <si>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</si>
  <si>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</si>
  <si>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</si>
  <si>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</si>
  <si>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</si>
  <si>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</si>
  <si>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</si>
  <si>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</si>
  <si>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</si>
  <si>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</si>
  <si>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</si>
  <si>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</si>
  <si>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</si>
  <si>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</si>
  <si>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</si>
  <si>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</si>
  <si>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</si>
  <si>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</si>
  <si>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</si>
  <si>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</si>
  <si>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</si>
  <si>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</si>
  <si>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</si>
  <si>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</si>
  <si>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</si>
  <si>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</si>
  <si>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</si>
  <si>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</si>
  <si>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</si>
  <si>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</si>
  <si>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</si>
  <si>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</si>
  <si>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</si>
  <si>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</si>
  <si>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</si>
  <si>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</si>
  <si>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</si>
  <si>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</si>
  <si>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</si>
  <si>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</si>
  <si>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</si>
  <si>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</si>
  <si>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</si>
  <si>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</si>
  <si>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</si>
  <si>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</si>
  <si>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</si>
  <si>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</si>
  <si>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</si>
  <si>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</si>
  <si>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</si>
  <si>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</si>
  <si>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</si>
  <si>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</si>
  <si>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</si>
  <si>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</si>
  <si>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</si>
  <si>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</si>
  <si>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</si>
  <si>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</si>
  <si>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</si>
  <si>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</si>
  <si>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</si>
  <si>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</si>
  <si>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</si>
  <si>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</si>
  <si>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</si>
  <si>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</si>
  <si>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</si>
  <si>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</si>
  <si>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</si>
  <si>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</si>
  <si>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</si>
  <si>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</si>
  <si>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</si>
  <si>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</si>
  <si>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</si>
  <si>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</si>
  <si>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</si>
  <si>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</si>
  <si>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</si>
  <si>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</si>
  <si>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</si>
  <si>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</si>
  <si>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</si>
  <si>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</si>
  <si>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</si>
  <si>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</si>
  <si>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</si>
  <si>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</si>
  <si>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</si>
  <si>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</si>
  <si>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</si>
  <si>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</si>
  <si>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</si>
  <si>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</si>
  <si>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</si>
  <si>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</si>
  <si>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</si>
  <si>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</si>
  <si>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</si>
  <si>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</si>
  <si>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</si>
  <si>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</si>
  <si>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</si>
  <si>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</si>
  <si>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</si>
  <si>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</si>
  <si>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</si>
  <si>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</si>
  <si>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</si>
  <si>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</si>
  <si>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</si>
  <si>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</si>
  <si>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</si>
  <si>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</si>
  <si>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</si>
  <si>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</si>
  <si>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</si>
  <si>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</si>
  <si>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</si>
  <si>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</si>
  <si>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</si>
  <si>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</si>
  <si>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</si>
  <si>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</si>
  <si>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</si>
  <si>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</si>
  <si>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</si>
  <si>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</si>
  <si>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</si>
  <si>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</si>
  <si>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</si>
  <si>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</si>
  <si>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</si>
  <si>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</si>
  <si>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</si>
  <si>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</si>
  <si>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</si>
  <si>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</si>
  <si>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</si>
  <si>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</si>
  <si>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</si>
  <si>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</si>
  <si>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</si>
  <si>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</si>
  <si>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</si>
  <si>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</si>
  <si>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</si>
  <si>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</si>
  <si>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</si>
  <si>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</si>
  <si>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</si>
  <si>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</si>
  <si>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</si>
  <si>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</si>
  <si>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</si>
  <si>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</si>
  <si>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</si>
  <si>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</si>
  <si>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</si>
  <si>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</si>
  <si>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</si>
  <si>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</si>
  <si>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</si>
  <si>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</si>
  <si>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</si>
  <si>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</si>
  <si>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</si>
  <si>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</si>
  <si>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</si>
  <si>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</si>
  <si>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</si>
  <si>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</si>
  <si>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</si>
  <si>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</si>
  <si>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</si>
  <si>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</si>
  <si>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</si>
  <si>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</si>
  <si>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</si>
  <si>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</si>
  <si>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</si>
  <si>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</si>
  <si>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</si>
  <si>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</si>
  <si>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</si>
  <si>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</si>
  <si>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</si>
  <si>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</si>
  <si>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</si>
  <si>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</si>
  <si>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</si>
  <si>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</si>
  <si>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</si>
  <si>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</si>
  <si>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</si>
  <si>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</si>
  <si>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</si>
  <si>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</si>
  <si>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</si>
  <si>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</si>
  <si>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</si>
  <si>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</si>
  <si>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</si>
  <si>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</si>
  <si>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</si>
  <si>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</si>
  <si>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</si>
  <si>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</si>
  <si>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</si>
  <si>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</si>
  <si>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</si>
  <si>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</si>
  <si>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</si>
  <si>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</si>
  <si>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</si>
  <si>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</si>
  <si>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</si>
  <si>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</si>
  <si>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</si>
  <si>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</si>
  <si>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</si>
  <si>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</si>
  <si>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</si>
  <si>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</si>
  <si>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</si>
  <si>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</si>
  <si>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</si>
  <si>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</si>
  <si>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</si>
  <si>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</si>
  <si>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</si>
  <si>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</si>
  <si>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</si>
  <si>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</si>
  <si>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</si>
  <si>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</si>
  <si>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</si>
  <si>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</si>
  <si>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</si>
  <si>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</si>
  <si>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</si>
  <si>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</si>
  <si>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</si>
  <si>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</si>
  <si>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</si>
  <si>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</si>
  <si>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</si>
  <si>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</si>
  <si>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</si>
  <si>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</si>
  <si>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</si>
  <si>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</si>
  <si>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</si>
  <si>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</si>
  <si>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</si>
  <si>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</si>
  <si>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</si>
  <si>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</si>
  <si>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</si>
  <si>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</si>
  <si>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</si>
  <si>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</si>
  <si>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</si>
  <si>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</si>
  <si>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</si>
  <si>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</si>
  <si>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</si>
  <si>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</si>
  <si>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</si>
  <si>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</si>
  <si>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</si>
  <si>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</si>
  <si>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</si>
  <si>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</si>
  <si>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</si>
  <si>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</si>
  <si>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</si>
  <si>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</si>
  <si>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</si>
  <si>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</si>
  <si>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</si>
  <si>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</si>
  <si>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</si>
  <si>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</si>
  <si>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</si>
  <si>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</si>
  <si>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</si>
  <si>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</si>
  <si>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</si>
  <si>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</si>
  <si>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</si>
  <si>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</si>
  <si>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</si>
  <si>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</si>
  <si>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</si>
  <si>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</si>
  <si>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</si>
  <si>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</si>
  <si>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</si>
  <si>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</si>
  <si>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</si>
  <si>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</si>
  <si>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</si>
  <si>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</si>
  <si>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</si>
  <si>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</si>
  <si>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</si>
  <si>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</si>
  <si>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</si>
  <si>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</si>
  <si>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</si>
  <si>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</si>
  <si>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</si>
  <si>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</si>
  <si>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</si>
  <si>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</si>
  <si>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</si>
  <si>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</si>
  <si>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</si>
  <si>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</si>
  <si>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</si>
  <si>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</si>
  <si>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</si>
  <si>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</si>
  <si>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</si>
  <si>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</si>
  <si>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</si>
  <si>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</si>
  <si>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</si>
  <si>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</si>
  <si>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</si>
  <si>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</si>
  <si>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</si>
  <si>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</si>
  <si>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</si>
  <si>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</si>
  <si>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</si>
  <si>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</si>
  <si>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</si>
  <si>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</si>
  <si>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</si>
  <si>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</si>
  <si>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</si>
  <si>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</si>
  <si>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</si>
  <si>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</si>
  <si>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</si>
  <si>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</si>
  <si>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</si>
  <si>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</si>
  <si>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</si>
  <si>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</si>
  <si>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</si>
  <si>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</si>
  <si>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</si>
  <si>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</si>
  <si>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</si>
  <si>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</si>
  <si>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</si>
  <si>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</si>
  <si>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</si>
  <si>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</si>
  <si>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</si>
  <si>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</si>
  <si>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</si>
  <si>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</si>
  <si>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</si>
  <si>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</si>
  <si>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</si>
  <si>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</si>
  <si>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</si>
  <si>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</si>
  <si>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</si>
  <si>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</si>
  <si>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</si>
  <si>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</si>
  <si>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</si>
  <si>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</si>
  <si>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</si>
  <si>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</si>
  <si>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</si>
  <si>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</si>
  <si>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</si>
  <si>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</si>
  <si>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</si>
  <si>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</si>
  <si>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</si>
  <si>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</si>
  <si>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</si>
  <si>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</si>
  <si>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</si>
  <si>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</si>
  <si>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</si>
  <si>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</si>
  <si>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</si>
  <si>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</si>
  <si>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</si>
  <si>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</si>
  <si>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</si>
  <si>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</si>
  <si>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</si>
  <si>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</si>
  <si>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</si>
  <si>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</si>
  <si>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</si>
  <si>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</si>
  <si>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</si>
  <si>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</si>
  <si>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</si>
  <si>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</si>
  <si>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</si>
  <si>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</si>
  <si>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</si>
  <si>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</si>
  <si>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</si>
  <si>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</si>
  <si>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</si>
  <si>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</si>
  <si>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</si>
  <si>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</si>
  <si>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</si>
  <si>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</si>
  <si>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</si>
  <si>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</si>
  <si>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</si>
  <si>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</si>
  <si>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</si>
  <si>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</si>
  <si>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</si>
  <si>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</si>
  <si>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</si>
  <si>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</si>
  <si>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</si>
  <si>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</si>
  <si>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</si>
  <si>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</si>
  <si>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</si>
  <si>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</si>
  <si>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</si>
  <si>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</si>
  <si>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</si>
  <si>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</si>
  <si>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</si>
  <si>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</si>
  <si>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</si>
  <si>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</si>
  <si>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</si>
  <si>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</si>
  <si>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</si>
  <si>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</si>
  <si>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</si>
  <si>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</si>
  <si>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</si>
  <si>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</si>
  <si>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</si>
  <si>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</si>
  <si>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</si>
  <si>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</si>
  <si>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</si>
  <si>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</si>
  <si>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</si>
  <si>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</si>
  <si>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</si>
  <si>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</si>
  <si>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</si>
  <si>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</si>
  <si>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</si>
  <si>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</si>
  <si>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</si>
  <si>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</si>
  <si>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</si>
  <si>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</si>
  <si>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</si>
  <si>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</si>
  <si>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</si>
  <si>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</si>
  <si>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</si>
  <si>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</si>
  <si>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</si>
  <si>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</si>
  <si>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</si>
  <si>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</si>
  <si>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</si>
  <si>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</si>
  <si>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</si>
  <si>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</si>
  <si>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</si>
  <si>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</si>
  <si>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</si>
  <si>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</si>
  <si>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</si>
  <si>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</si>
  <si>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</si>
  <si>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</si>
  <si>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</si>
  <si>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</si>
  <si>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</si>
  <si>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</si>
  <si>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</si>
  <si>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</si>
  <si>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</si>
  <si>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</si>
  <si>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</si>
  <si>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</si>
  <si>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</si>
  <si>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</si>
  <si>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</si>
  <si>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</si>
  <si>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</si>
  <si>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</si>
  <si>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</si>
  <si>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</si>
  <si>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</si>
  <si>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</si>
  <si>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</si>
  <si>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</si>
  <si>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</si>
  <si>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</si>
  <si>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</si>
  <si>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</si>
  <si>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</si>
  <si>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</si>
  <si>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</si>
  <si>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</si>
  <si>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</si>
  <si>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</si>
  <si>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</si>
  <si>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</si>
  <si>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</si>
  <si>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</si>
  <si>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</si>
  <si>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</si>
  <si>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</si>
  <si>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</si>
  <si>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</si>
  <si>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</si>
  <si>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</si>
  <si>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</si>
  <si>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</si>
  <si>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</si>
  <si>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</si>
  <si>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</si>
  <si>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</si>
  <si>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</si>
  <si>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</si>
  <si>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</si>
  <si>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</si>
  <si>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</si>
  <si>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</si>
  <si>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</si>
  <si>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</si>
  <si>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</si>
  <si>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</si>
  <si>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</si>
  <si>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</si>
  <si>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</si>
  <si>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</si>
  <si>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</si>
  <si>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</si>
  <si>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</si>
  <si>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</si>
  <si>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</si>
  <si>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</si>
  <si>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</si>
  <si>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</si>
  <si>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</si>
  <si>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</si>
  <si>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</si>
  <si>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</si>
  <si>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</si>
  <si>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</si>
  <si>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</si>
  <si>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</si>
  <si>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</si>
  <si>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</si>
  <si>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</si>
  <si>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</si>
  <si>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</si>
  <si>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</si>
  <si>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</si>
  <si>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</si>
  <si>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</si>
  <si>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</si>
  <si>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</si>
  <si>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</si>
  <si>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</si>
  <si>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</si>
  <si>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</si>
  <si>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</si>
  <si>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</si>
  <si>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</si>
  <si>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</si>
  <si>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</si>
  <si>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</si>
  <si>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</si>
  <si>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</si>
  <si>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</si>
  <si>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</si>
  <si>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</si>
  <si>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</si>
  <si>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</si>
  <si>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</si>
  <si>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</si>
  <si>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</si>
  <si>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</si>
  <si>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</si>
  <si>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</si>
  <si>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</si>
  <si>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</si>
  <si>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</si>
  <si>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</si>
  <si>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</si>
  <si>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</si>
  <si>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</si>
  <si>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</si>
  <si>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</si>
  <si>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</si>
  <si>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</si>
  <si>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</si>
  <si>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</si>
  <si>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</si>
  <si>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</si>
  <si>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</si>
  <si>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</si>
  <si>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</si>
  <si>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</si>
  <si>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</si>
  <si>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</si>
  <si>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</si>
  <si>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</si>
  <si>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</si>
  <si>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</si>
  <si>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</si>
  <si>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</si>
  <si>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</si>
  <si>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</si>
  <si>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</si>
  <si>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</si>
  <si>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</si>
  <si>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</si>
  <si>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</si>
  <si>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</si>
  <si>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</si>
  <si>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</si>
  <si>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</si>
  <si>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</si>
  <si>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</si>
  <si>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</si>
  <si>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</si>
  <si>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</si>
  <si>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</si>
  <si>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</si>
  <si>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</si>
  <si>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</si>
  <si>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</si>
  <si>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</si>
  <si>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</si>
  <si>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</si>
  <si>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</si>
  <si>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</si>
  <si>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</si>
  <si>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</si>
  <si>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</si>
  <si>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</si>
  <si>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</si>
  <si>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</si>
  <si>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</si>
  <si>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</si>
  <si>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</si>
  <si>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</si>
  <si>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</si>
  <si>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</si>
  <si>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</si>
  <si>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</si>
  <si>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</si>
  <si>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</si>
  <si>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</si>
  <si>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</si>
  <si>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</si>
  <si>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</si>
  <si>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</si>
  <si>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</si>
  <si>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</si>
  <si>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</si>
  <si>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</si>
  <si>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</si>
  <si>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</si>
  <si>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</si>
  <si>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</si>
  <si>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</si>
  <si>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</si>
  <si>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</si>
  <si>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</si>
  <si>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</si>
  <si>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</si>
  <si>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</si>
  <si>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</si>
  <si>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</si>
  <si>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</si>
  <si>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</si>
  <si>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</si>
  <si>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</si>
  <si>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</si>
  <si>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</si>
  <si>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</si>
  <si>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</si>
  <si>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</si>
  <si>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</si>
  <si>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</si>
  <si>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</si>
  <si>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</si>
  <si>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</si>
  <si>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</si>
  <si>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</si>
  <si>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</si>
  <si>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</si>
  <si>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</si>
  <si>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</si>
  <si>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</si>
  <si>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</si>
  <si>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</si>
  <si>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</si>
  <si>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</si>
  <si>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</si>
  <si>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</si>
  <si>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</si>
  <si>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</si>
  <si>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</si>
  <si>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</si>
  <si>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</si>
  <si>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</si>
  <si>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</si>
  <si>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</si>
  <si>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</si>
  <si>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</si>
  <si>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</si>
  <si>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</si>
  <si>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</si>
  <si>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</si>
  <si>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</si>
  <si>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</si>
  <si>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</si>
  <si>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</si>
  <si>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</si>
  <si>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</si>
  <si>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</si>
  <si>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</si>
  <si>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</si>
  <si>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</si>
  <si>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</si>
  <si>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</si>
  <si>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</si>
  <si>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</si>
  <si>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</si>
  <si>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</si>
  <si>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</si>
  <si>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</si>
  <si>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</si>
  <si>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</si>
  <si>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</si>
  <si>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</si>
  <si>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</si>
  <si>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</si>
  <si>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</si>
  <si>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</si>
  <si>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</si>
  <si>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</si>
  <si>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</si>
  <si>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</si>
  <si>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</si>
  <si>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</si>
  <si>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</si>
  <si>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</si>
  <si>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</si>
  <si>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</si>
  <si>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</si>
  <si>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</si>
  <si>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</si>
  <si>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</si>
  <si>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</si>
  <si>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</si>
  <si>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</si>
  <si>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</si>
  <si>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</si>
  <si>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</si>
  <si>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</si>
  <si>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</si>
  <si>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</si>
  <si>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</si>
  <si>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</si>
  <si>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</si>
  <si>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</si>
  <si>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</si>
  <si>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</si>
  <si>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</si>
  <si>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</si>
  <si>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</si>
  <si>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</si>
  <si>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</si>
  <si>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</si>
  <si>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</si>
  <si>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</si>
  <si>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</si>
  <si>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</si>
  <si>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</si>
  <si>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</si>
  <si>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</si>
  <si>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</si>
  <si>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</si>
  <si>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</si>
  <si>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</si>
  <si>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</si>
  <si>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</si>
  <si>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</si>
  <si>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</si>
  <si>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</si>
  <si>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</si>
  <si>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</si>
  <si>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</si>
  <si>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</si>
  <si>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</si>
  <si>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</si>
  <si>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</si>
  <si>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</si>
  <si>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</si>
  <si>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</si>
  <si>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</si>
  <si>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</si>
  <si>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</si>
  <si>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</si>
  <si>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</si>
  <si>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</si>
  <si>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</si>
  <si>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</si>
  <si>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</si>
  <si>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</si>
  <si>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</si>
  <si>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</si>
  <si>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</si>
  <si>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</si>
  <si>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</si>
  <si>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</si>
  <si>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</si>
  <si>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</si>
  <si>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</si>
  <si>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</si>
  <si>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</si>
  <si>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</si>
  <si>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</si>
  <si>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</si>
  <si>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</si>
  <si>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</si>
  <si>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</si>
  <si>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</si>
  <si>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</si>
  <si>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</si>
  <si>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</si>
  <si>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</si>
  <si>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</si>
  <si>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</si>
  <si>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</si>
  <si>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</si>
  <si>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</si>
  <si>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</si>
  <si>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</si>
  <si>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</si>
  <si>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</si>
  <si>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</si>
  <si>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</si>
  <si>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</si>
  <si>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</si>
  <si>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</si>
  <si>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</si>
  <si>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</si>
  <si>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</si>
  <si>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</si>
  <si>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</si>
  <si>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</si>
  <si>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</si>
  <si>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</si>
  <si>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</si>
  <si>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</si>
  <si>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</si>
  <si>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</si>
  <si>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</si>
  <si>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</si>
  <si>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</si>
  <si>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</si>
  <si>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</si>
  <si>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</si>
  <si>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</si>
  <si>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</si>
  <si>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</si>
  <si>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</si>
  <si>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</si>
  <si>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</si>
  <si>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</si>
  <si>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</si>
  <si>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</si>
  <si>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</si>
  <si>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</si>
  <si>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</si>
  <si>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</si>
  <si>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</si>
  <si>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</si>
  <si>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</si>
  <si>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</si>
  <si>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</si>
  <si>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</si>
  <si>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</si>
  <si>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</si>
  <si>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</si>
  <si>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</si>
  <si>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</si>
  <si>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</si>
  <si>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</si>
  <si>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</si>
  <si>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</si>
  <si>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</si>
  <si>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</si>
  <si>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</si>
  <si>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</si>
  <si>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</si>
  <si>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</si>
  <si>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</si>
  <si>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</si>
  <si>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</si>
  <si>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</si>
  <si>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</si>
  <si>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</si>
  <si>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</si>
  <si>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</si>
  <si>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</si>
  <si>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</si>
  <si>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</si>
  <si>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</si>
  <si>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</si>
  <si>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</si>
  <si>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</si>
  <si>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</si>
  <si>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</si>
  <si>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</si>
  <si>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</si>
  <si>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</si>
  <si>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</si>
  <si>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</si>
  <si>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</si>
  <si>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</si>
  <si>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</si>
  <si>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</si>
  <si>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</si>
  <si>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</si>
  <si>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</si>
  <si>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</si>
  <si>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</si>
  <si>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</si>
  <si>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</si>
  <si>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</si>
  <si>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</si>
  <si>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</si>
  <si>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</si>
  <si>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</si>
  <si>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</si>
  <si>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</si>
  <si>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</si>
  <si>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</si>
  <si>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</si>
  <si>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</si>
  <si>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</si>
  <si>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</si>
  <si>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</si>
  <si>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</si>
  <si>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</si>
  <si>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</si>
  <si>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</si>
  <si>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</si>
  <si>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</si>
  <si>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</si>
  <si>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</si>
  <si>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</si>
  <si>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</si>
  <si>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</si>
  <si>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</si>
  <si>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</si>
  <si>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</si>
  <si>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</si>
  <si>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</si>
  <si>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</si>
  <si>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</si>
  <si>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</si>
  <si>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</si>
  <si>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</si>
  <si>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</si>
  <si>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</si>
  <si>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</si>
  <si>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</si>
  <si>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</si>
  <si>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</si>
  <si>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</si>
  <si>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</si>
  <si>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</si>
  <si>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</si>
  <si>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</si>
  <si>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</si>
  <si>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</si>
  <si>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</si>
  <si>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</si>
  <si>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</si>
  <si>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</si>
  <si>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</si>
  <si>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</si>
  <si>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</si>
  <si>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</si>
  <si>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</si>
  <si>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</si>
  <si>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</si>
  <si>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</si>
  <si>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</si>
  <si>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</si>
  <si>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</si>
  <si>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</si>
  <si>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</si>
  <si>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</si>
  <si>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</si>
  <si>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</si>
  <si>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</si>
  <si>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</si>
  <si>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</si>
  <si>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</si>
  <si>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</si>
  <si>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</si>
  <si>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</si>
  <si>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</si>
  <si>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</si>
  <si>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</si>
  <si>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</si>
  <si>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</si>
  <si>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</si>
  <si>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</si>
  <si>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</si>
  <si>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</si>
  <si>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</si>
  <si>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</si>
  <si>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</si>
  <si>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</si>
  <si>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</si>
  <si>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</si>
  <si>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</si>
  <si>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</si>
  <si>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</si>
  <si>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</si>
  <si>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</si>
  <si>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</si>
  <si>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</si>
  <si>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</si>
  <si>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</si>
  <si>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</si>
  <si>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</si>
  <si>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</si>
  <si>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</si>
  <si>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</si>
  <si>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</si>
  <si>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</si>
  <si>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</si>
  <si>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</si>
  <si>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</si>
  <si>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</si>
  <si>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</si>
  <si>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</si>
  <si>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</si>
  <si>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</si>
  <si>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</si>
  <si>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</si>
  <si>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</si>
  <si>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</si>
  <si>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</si>
  <si>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</si>
  <si>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</si>
  <si>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</si>
  <si>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</si>
  <si>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</si>
  <si>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</si>
  <si>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</si>
  <si>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</si>
  <si>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</si>
  <si>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</si>
  <si>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</si>
  <si>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</si>
  <si>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</si>
  <si>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</si>
  <si>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</si>
  <si>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</si>
  <si>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</si>
  <si>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</si>
  <si>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</si>
  <si>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</si>
  <si>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</si>
  <si>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</si>
  <si>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</si>
  <si>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</si>
  <si>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</si>
  <si>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</si>
  <si>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</si>
  <si>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</si>
  <si>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</si>
  <si>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</si>
  <si>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</si>
  <si>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</si>
  <si>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</si>
  <si>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</si>
  <si>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</si>
  <si>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</si>
  <si>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</si>
  <si>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</si>
  <si>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</si>
  <si>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</si>
  <si>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</si>
  <si>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</si>
  <si>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</si>
  <si>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</si>
  <si>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</si>
  <si>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</si>
  <si>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</si>
  <si>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</si>
  <si>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</si>
  <si>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</si>
  <si>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</si>
  <si>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</si>
  <si>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</si>
  <si>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</si>
  <si>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</si>
  <si>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</si>
  <si>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</si>
  <si>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</si>
  <si>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</si>
  <si>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</si>
  <si>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</si>
  <si>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</si>
  <si>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</si>
  <si>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</si>
  <si>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</si>
  <si>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</si>
  <si>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</si>
  <si>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</si>
  <si>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</si>
  <si>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</si>
  <si>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</si>
  <si>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</si>
  <si>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</si>
  <si>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</si>
  <si>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</si>
  <si>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</si>
  <si>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</si>
  <si>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</si>
  <si>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</si>
  <si>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</si>
  <si>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</si>
  <si>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</si>
  <si>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</si>
  <si>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</si>
  <si>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</si>
  <si>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</si>
  <si>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</si>
  <si>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</si>
  <si>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</si>
  <si>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</si>
  <si>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</si>
  <si>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</si>
  <si>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</si>
  <si>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</si>
  <si>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</si>
  <si>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</si>
  <si>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</si>
  <si>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</si>
  <si>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</si>
  <si>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</si>
  <si>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</si>
  <si>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</si>
  <si>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</si>
  <si>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</si>
  <si>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</si>
  <si>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</si>
  <si>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</si>
  <si>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</si>
  <si>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</si>
  <si>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</si>
  <si>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</si>
  <si>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</si>
  <si>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</si>
  <si>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</si>
  <si>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</si>
  <si>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</si>
  <si>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</si>
  <si>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</si>
  <si>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</si>
  <si>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</si>
  <si>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</si>
  <si>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</si>
  <si>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</si>
  <si>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</si>
  <si>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</si>
  <si>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</si>
  <si>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</si>
  <si>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</si>
  <si>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</si>
  <si>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</si>
  <si>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</si>
  <si>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</si>
  <si>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</si>
  <si>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</si>
  <si>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</si>
  <si>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</si>
  <si>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</si>
  <si>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</si>
  <si>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</si>
  <si>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</si>
  <si>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</si>
  <si>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</si>
  <si>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</si>
  <si>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</si>
  <si>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</si>
  <si>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</si>
  <si>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</si>
  <si>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</si>
  <si>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</si>
  <si>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</si>
  <si>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</si>
  <si>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</si>
  <si>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</si>
  <si>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</si>
  <si>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</si>
  <si>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</si>
  <si>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</si>
  <si>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</si>
  <si>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</si>
  <si>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</si>
  <si>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</si>
  <si>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</si>
  <si>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</si>
  <si>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</si>
  <si>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</si>
  <si>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</si>
  <si>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</si>
  <si>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</si>
  <si>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</si>
  <si>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</si>
  <si>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</si>
  <si>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</si>
  <si>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</si>
  <si>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</si>
  <si>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</si>
  <si>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</si>
  <si>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</si>
  <si>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</si>
  <si>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</si>
  <si>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</si>
  <si>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</si>
  <si>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</si>
  <si>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</si>
  <si>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</si>
  <si>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</si>
  <si>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</si>
  <si>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</si>
  <si>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</si>
  <si>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</si>
  <si>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</si>
  <si>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</si>
  <si>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</si>
  <si>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</si>
  <si>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</si>
  <si>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</si>
  <si>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</si>
  <si>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</si>
  <si>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</si>
  <si>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</si>
  <si>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</si>
  <si>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</si>
  <si>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</si>
  <si>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</si>
  <si>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</si>
  <si>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</si>
  <si>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</si>
  <si>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</si>
  <si>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</si>
  <si>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</si>
  <si>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</si>
  <si>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</si>
  <si>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</si>
  <si>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</si>
  <si>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</si>
  <si>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</si>
  <si>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</si>
  <si>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</si>
  <si>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</si>
  <si>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</si>
  <si>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</si>
  <si>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</si>
  <si>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</si>
  <si>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</si>
  <si>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</si>
  <si>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</si>
  <si>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</si>
  <si>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</si>
  <si>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</si>
  <si>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</si>
  <si>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</si>
  <si>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</si>
  <si>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</si>
  <si>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</si>
  <si>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</si>
  <si>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</si>
  <si>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</si>
  <si>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</si>
  <si>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</si>
  <si>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</si>
  <si>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</si>
  <si>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</si>
  <si>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</si>
  <si>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</si>
  <si>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</si>
  <si>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</si>
  <si>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</si>
  <si>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</si>
  <si>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</si>
  <si>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</si>
  <si>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</si>
  <si>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</si>
  <si>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</si>
  <si>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</si>
  <si>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</si>
  <si>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</si>
  <si>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</si>
  <si>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</si>
  <si>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</si>
  <si>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</si>
  <si>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</si>
  <si>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</si>
  <si>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</si>
  <si>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</si>
  <si>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</si>
  <si>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</si>
  <si>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</si>
  <si>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</si>
  <si>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</si>
  <si>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</si>
  <si>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</si>
  <si>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</si>
  <si>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</si>
  <si>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</si>
  <si>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</si>
  <si>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</si>
  <si>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</si>
  <si>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</si>
  <si>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</si>
  <si>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</si>
  <si>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</si>
  <si>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</si>
  <si>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</si>
  <si>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</si>
  <si>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</si>
  <si>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</si>
  <si>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</si>
  <si>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</si>
  <si>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</si>
  <si>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</si>
  <si>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</si>
  <si>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</si>
  <si>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</si>
  <si>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</si>
  <si>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</si>
  <si>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</si>
  <si>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</si>
  <si>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</si>
  <si>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</si>
  <si>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</si>
  <si>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</si>
  <si>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</si>
  <si>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</si>
  <si>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</si>
  <si>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</si>
  <si>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</si>
  <si>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</si>
  <si>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</si>
  <si>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</si>
  <si>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</si>
  <si>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</si>
  <si>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</si>
  <si>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</si>
  <si>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</si>
  <si>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</si>
  <si>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</si>
  <si>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</si>
  <si>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</si>
  <si>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</si>
  <si>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</si>
  <si>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</si>
  <si>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</si>
  <si>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</si>
  <si>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</si>
  <si>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</si>
  <si>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</si>
  <si>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</si>
  <si>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</si>
  <si>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</si>
  <si>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</si>
  <si>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</si>
  <si>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</si>
  <si>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</si>
  <si>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</si>
  <si>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</si>
  <si>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</si>
  <si>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</si>
  <si>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</si>
  <si>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</si>
  <si>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</si>
  <si>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</si>
  <si>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</si>
  <si>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</si>
  <si>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</si>
  <si>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</si>
  <si>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</si>
  <si>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</si>
  <si>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</si>
  <si>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</si>
  <si>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</si>
  <si>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</si>
  <si>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</si>
  <si>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</si>
  <si>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</si>
  <si>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</si>
  <si>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</si>
  <si>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</si>
  <si>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</si>
  <si>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</si>
  <si>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</si>
  <si>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</si>
  <si>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</si>
  <si>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</si>
  <si>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</si>
  <si>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</si>
  <si>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</si>
  <si>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</si>
  <si>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</si>
  <si>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</si>
  <si>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</si>
  <si>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</si>
  <si>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</si>
  <si>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</si>
  <si>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</si>
  <si>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</si>
  <si>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</si>
  <si>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</si>
  <si>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</si>
  <si>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</si>
  <si>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</si>
  <si>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</si>
  <si>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</si>
  <si>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</si>
  <si>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</si>
  <si>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</si>
  <si>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</si>
  <si>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</si>
  <si>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</si>
  <si>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</si>
  <si>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</si>
  <si>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</si>
  <si>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</si>
  <si>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</si>
  <si>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</si>
  <si>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</si>
  <si>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</si>
  <si>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</si>
  <si>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</si>
  <si>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</si>
  <si>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</si>
  <si>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</si>
  <si>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</si>
  <si>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</si>
  <si>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</si>
  <si>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</si>
  <si>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</si>
  <si>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</si>
  <si>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</si>
  <si>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</si>
  <si>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</si>
  <si>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</si>
  <si>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</si>
  <si>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</si>
  <si>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</si>
  <si>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</si>
  <si>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</si>
  <si>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</si>
  <si>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</si>
  <si>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</si>
  <si>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</si>
  <si>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</si>
  <si>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</si>
  <si>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</si>
  <si>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</si>
  <si>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</si>
  <si>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</si>
  <si>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</si>
  <si>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</si>
  <si>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</si>
  <si>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</si>
  <si>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</si>
  <si>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</si>
  <si>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</si>
  <si>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</si>
  <si>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</si>
  <si>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</si>
  <si>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</si>
  <si>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</si>
  <si>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</si>
  <si>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</si>
  <si>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</si>
  <si>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</si>
  <si>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</si>
  <si>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</si>
  <si>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</si>
  <si>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</si>
  <si>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</si>
  <si>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</si>
  <si>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</si>
  <si>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</si>
  <si>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</si>
  <si>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</si>
  <si>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</si>
  <si>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</si>
  <si>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</si>
  <si>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</si>
  <si>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</si>
  <si>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</si>
  <si>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</si>
  <si>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</si>
  <si>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</si>
  <si>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</si>
  <si>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</si>
  <si>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</si>
  <si>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</si>
  <si>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</si>
  <si>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</si>
  <si>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</si>
  <si>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</si>
  <si>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</si>
  <si>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</si>
  <si>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</si>
  <si>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</si>
  <si>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</si>
  <si>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</si>
  <si>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</si>
  <si>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</si>
  <si>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</si>
  <si>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</si>
  <si>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</si>
  <si>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</si>
  <si>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</si>
  <si>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</si>
  <si>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</si>
  <si>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</si>
  <si>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</si>
  <si>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</si>
  <si>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</si>
  <si>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</si>
  <si>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</si>
  <si>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</si>
  <si>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</si>
  <si>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</si>
  <si>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</si>
  <si>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</si>
  <si>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</si>
  <si>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</si>
  <si>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</si>
  <si>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</si>
  <si>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</si>
  <si>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</si>
  <si>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</si>
  <si>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</si>
  <si>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</si>
  <si>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</si>
  <si>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</si>
  <si>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</si>
  <si>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</si>
  <si>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</si>
  <si>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</si>
  <si>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</si>
  <si>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</si>
  <si>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</si>
  <si>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</si>
  <si>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</si>
  <si>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</si>
  <si>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</si>
  <si>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</si>
  <si>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</si>
  <si>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</si>
  <si>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</si>
  <si>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</si>
  <si>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</si>
  <si>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</si>
  <si>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</si>
  <si>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</si>
  <si>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</si>
  <si>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</si>
  <si>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</si>
  <si>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</si>
  <si>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</si>
  <si>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</si>
  <si>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</si>
  <si>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</si>
  <si>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</si>
  <si>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</si>
  <si>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</si>
  <si>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</si>
  <si>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</si>
  <si>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</si>
  <si>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</si>
  <si>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</si>
  <si>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</si>
  <si>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</si>
  <si>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</si>
  <si>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</si>
  <si>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</si>
  <si>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</si>
  <si>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</si>
  <si>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</si>
  <si>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</si>
  <si>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</si>
  <si>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</si>
  <si>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</si>
  <si>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</si>
  <si>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</si>
  <si>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</si>
  <si>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</si>
  <si>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</si>
  <si>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</si>
  <si>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</si>
  <si>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</si>
  <si>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</si>
  <si>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</si>
  <si>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</si>
  <si>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</si>
  <si>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</si>
  <si>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</si>
  <si>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</si>
  <si>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</si>
  <si>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</si>
  <si>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</si>
  <si>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</si>
  <si>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</si>
  <si>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</si>
  <si>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</si>
  <si>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</si>
  <si>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</si>
  <si>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</si>
  <si>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</si>
  <si>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</si>
  <si>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</si>
  <si>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</si>
  <si>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</si>
  <si>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</si>
  <si>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</si>
  <si>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</si>
  <si>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</si>
  <si>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</si>
  <si>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</si>
  <si>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</si>
  <si>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</si>
  <si>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</si>
  <si>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</si>
  <si>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</si>
  <si>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</si>
  <si>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</si>
  <si>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</si>
  <si>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</si>
  <si>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</si>
  <si>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</si>
  <si>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</si>
  <si>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</si>
  <si>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</si>
  <si>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</si>
  <si>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</si>
  <si>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</si>
  <si>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</si>
  <si>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</si>
  <si>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</si>
  <si>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</si>
  <si>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</si>
  <si>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</si>
  <si>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</si>
  <si>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</si>
  <si>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</si>
  <si>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</si>
  <si>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</si>
  <si>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</si>
  <si>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</si>
  <si>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</si>
  <si>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</si>
  <si>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</si>
  <si>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</si>
  <si>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</si>
  <si>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</si>
  <si>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</si>
  <si>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</si>
  <si>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</si>
  <si>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</si>
  <si>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</si>
  <si>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</si>
  <si>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</si>
  <si>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</si>
  <si>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</si>
  <si>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</si>
  <si>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</si>
  <si>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</si>
  <si>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</si>
  <si>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</si>
  <si>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</si>
  <si>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</si>
  <si>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</si>
  <si>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</si>
  <si>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</si>
  <si>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</si>
  <si>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</si>
  <si>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</si>
  <si>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</si>
  <si>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</si>
  <si>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</si>
  <si>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</si>
  <si>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</si>
  <si>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</si>
  <si>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</si>
  <si>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</si>
  <si>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</si>
  <si>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</si>
  <si>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</si>
  <si>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</si>
  <si>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</si>
  <si>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</si>
  <si>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</si>
  <si>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</si>
  <si>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</si>
  <si>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</si>
  <si>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</si>
  <si>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</si>
  <si>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</si>
  <si>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</si>
  <si>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</si>
  <si>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</si>
  <si>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</si>
  <si>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</si>
  <si>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</si>
  <si>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</si>
  <si>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</si>
  <si>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</si>
  <si>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</si>
  <si>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</si>
  <si>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</si>
  <si>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</si>
  <si>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</si>
  <si>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</si>
  <si>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</si>
  <si>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</si>
  <si>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</si>
  <si>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</si>
  <si>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</si>
  <si>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</si>
  <si>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</si>
  <si>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</si>
  <si>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</si>
  <si>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</si>
  <si>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</si>
  <si>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</si>
  <si>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</si>
  <si>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</si>
  <si>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</si>
  <si>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</si>
  <si>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</si>
  <si>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</si>
  <si>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</si>
  <si>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</si>
  <si>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</si>
  <si>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</si>
  <si>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</si>
  <si>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</si>
  <si>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</si>
  <si>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</si>
  <si>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</si>
  <si>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</si>
  <si>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</si>
  <si>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</si>
  <si>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</si>
  <si>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</si>
  <si>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</si>
  <si>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</si>
  <si>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</si>
  <si>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</si>
  <si>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</si>
  <si>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</si>
  <si>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</si>
  <si>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</si>
  <si>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</si>
  <si>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</si>
  <si>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</si>
  <si>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</si>
  <si>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</si>
  <si>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</si>
  <si>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</si>
  <si>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</si>
  <si>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</si>
  <si>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</si>
  <si>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</si>
  <si>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</si>
  <si>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</si>
  <si>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</si>
  <si>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</si>
  <si>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</si>
  <si>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</si>
  <si>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</si>
  <si>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</si>
  <si>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</si>
  <si>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</si>
  <si>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</si>
  <si>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</si>
  <si>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</si>
  <si>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</si>
  <si>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</si>
  <si>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</si>
  <si>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</si>
  <si>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</si>
  <si>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</si>
  <si>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</si>
  <si>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</si>
  <si>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</si>
  <si>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</si>
  <si>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</si>
  <si>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</si>
  <si>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</si>
  <si>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</si>
  <si>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</si>
  <si>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</si>
  <si>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</si>
  <si>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</si>
  <si>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</si>
  <si>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</si>
  <si>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</si>
  <si>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</si>
  <si>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</si>
  <si>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</si>
  <si>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</si>
  <si>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</si>
  <si>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</si>
  <si>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</si>
  <si>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</si>
  <si>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</si>
  <si>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</si>
  <si>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</si>
  <si>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</si>
  <si>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</si>
  <si>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</si>
  <si>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</si>
  <si>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</si>
  <si>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</si>
  <si>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</si>
  <si>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</si>
  <si>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</si>
  <si>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</si>
  <si>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</si>
  <si>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</si>
  <si>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</si>
  <si>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</si>
  <si>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</si>
  <si>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</si>
  <si>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</si>
  <si>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</si>
  <si>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</si>
  <si>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</si>
  <si>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</si>
  <si>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</si>
  <si>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</si>
  <si>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</si>
  <si>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</si>
  <si>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</si>
  <si>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</si>
  <si>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</si>
  <si>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</si>
  <si>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</si>
  <si>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</si>
  <si>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</si>
  <si>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</si>
  <si>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</si>
  <si>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</si>
  <si>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</si>
  <si>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</si>
  <si>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</si>
  <si>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</si>
  <si>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</si>
  <si>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</si>
  <si>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</si>
  <si>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</si>
  <si>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</si>
  <si>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</si>
  <si>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</si>
  <si>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</si>
  <si>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</si>
  <si>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</si>
  <si>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</si>
  <si>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</si>
  <si>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</si>
  <si>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</si>
  <si>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</si>
  <si>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</si>
  <si>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</si>
  <si>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</si>
  <si>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</si>
  <si>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</si>
  <si>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</si>
  <si>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</si>
  <si>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</si>
  <si>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</si>
  <si>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</si>
  <si>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</si>
  <si>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</si>
  <si>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</si>
  <si>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</si>
  <si>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</si>
  <si>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</si>
  <si>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</si>
  <si>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</si>
  <si>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</si>
  <si>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</si>
  <si>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</si>
  <si>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</si>
  <si>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</si>
  <si>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</si>
  <si>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</si>
  <si>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</si>
  <si>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</si>
  <si>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</si>
  <si>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</si>
  <si>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</si>
  <si>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</si>
  <si>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</si>
  <si>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</si>
  <si>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</si>
  <si>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</si>
  <si>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</si>
  <si>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</si>
  <si>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</si>
  <si>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</si>
  <si>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</si>
  <si>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</si>
  <si>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</si>
  <si>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</si>
  <si>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</si>
  <si>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</si>
  <si>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</si>
  <si>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</si>
  <si>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</si>
  <si>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</si>
  <si>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</si>
  <si>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</si>
  <si>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</si>
  <si>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</si>
  <si>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</si>
  <si>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</si>
  <si>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</si>
  <si>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</si>
  <si>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</si>
  <si>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</si>
  <si>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</si>
  <si>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</si>
  <si>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</si>
  <si>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</si>
  <si>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</si>
  <si>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</si>
  <si>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</si>
  <si>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</si>
  <si>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</si>
  <si>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</si>
  <si>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</si>
  <si>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</si>
  <si>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</si>
  <si>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</si>
  <si>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</si>
  <si>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</si>
  <si>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</si>
  <si>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</si>
  <si>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</si>
  <si>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</si>
  <si>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</si>
  <si>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</si>
  <si>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</si>
  <si>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</si>
  <si>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</si>
  <si>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</si>
  <si>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</si>
  <si>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</si>
  <si>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</si>
  <si>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</si>
  <si>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</si>
  <si>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</si>
  <si>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</si>
  <si>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</si>
  <si>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</si>
  <si>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</si>
  <si>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</si>
  <si>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</si>
  <si>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</si>
  <si>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</si>
  <si>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</si>
  <si>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</si>
  <si>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</si>
  <si>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</si>
  <si>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</si>
  <si>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</si>
  <si>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</si>
  <si>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</si>
  <si>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</si>
  <si>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</si>
  <si>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</si>
  <si>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</si>
  <si>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</si>
  <si>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</si>
  <si>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</si>
  <si>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</si>
  <si>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</si>
  <si>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</si>
  <si>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</si>
  <si>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</si>
  <si>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</si>
  <si>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</si>
  <si>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</si>
  <si>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</si>
  <si>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</si>
  <si>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</si>
  <si>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</si>
  <si>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</si>
  <si>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</si>
  <si>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</si>
  <si>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</si>
  <si>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</si>
  <si>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</si>
  <si>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</si>
  <si>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</si>
  <si>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</si>
  <si>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</si>
  <si>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</si>
  <si>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</si>
  <si>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</si>
  <si>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</si>
  <si>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</si>
  <si>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</si>
  <si>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</si>
  <si>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</si>
  <si>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</si>
  <si>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</si>
  <si>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</si>
  <si>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</si>
  <si>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</si>
  <si>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</si>
  <si>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</si>
  <si>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</si>
  <si>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</si>
  <si>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</si>
  <si>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</si>
  <si>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</si>
  <si>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</si>
  <si>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</si>
  <si>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</si>
  <si>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</si>
  <si>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</si>
  <si>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</si>
  <si>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</si>
  <si>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</si>
  <si>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</si>
  <si>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</si>
  <si>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</si>
  <si>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</si>
  <si>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</si>
  <si>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</si>
  <si>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</si>
  <si>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</si>
  <si>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</si>
  <si>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</si>
  <si>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</si>
  <si>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</si>
  <si>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</si>
  <si>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</si>
  <si>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</si>
  <si>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</si>
  <si>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</si>
  <si>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</si>
  <si>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</si>
  <si>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</si>
  <si>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</si>
  <si>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</si>
  <si>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</si>
  <si>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</si>
  <si>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</si>
  <si>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</si>
  <si>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</si>
  <si>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</si>
  <si>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</si>
  <si>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</si>
  <si>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</si>
  <si>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</si>
  <si>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</si>
  <si>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</si>
  <si>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</si>
  <si>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</si>
  <si>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</si>
  <si>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</si>
  <si>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</si>
  <si>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</si>
  <si>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</si>
  <si>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</si>
  <si>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</si>
  <si>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</si>
  <si>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</si>
  <si>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</si>
  <si>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</si>
  <si>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</si>
  <si>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</si>
  <si>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</si>
  <si>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</si>
  <si>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</si>
  <si>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</si>
  <si>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</si>
  <si>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</si>
  <si>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</si>
  <si>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</si>
  <si>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</si>
  <si>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</si>
  <si>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</si>
  <si>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</si>
  <si>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</si>
  <si>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</si>
  <si>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</si>
  <si>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</si>
  <si>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</si>
  <si>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</si>
  <si>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</si>
  <si>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</si>
  <si>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</si>
  <si>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</si>
  <si>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</si>
  <si>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</si>
  <si>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</si>
  <si>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</si>
  <si>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</si>
  <si>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</si>
  <si>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</si>
  <si>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</si>
  <si>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</si>
  <si>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</si>
  <si>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</si>
  <si>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</si>
  <si>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</si>
  <si>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</si>
  <si>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</si>
  <si>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</si>
  <si>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</si>
  <si>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</si>
  <si>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</si>
  <si>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</si>
  <si>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</si>
  <si>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</si>
  <si>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</si>
  <si>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</si>
  <si>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</si>
  <si>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</si>
  <si>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</si>
  <si>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</si>
  <si>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</si>
  <si>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</si>
  <si>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</si>
  <si>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</si>
  <si>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</si>
  <si>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</si>
  <si>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</si>
  <si>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</si>
  <si>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</si>
  <si>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</si>
  <si>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</si>
  <si>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</si>
  <si>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</si>
  <si>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</si>
  <si>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</si>
  <si>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</si>
  <si>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</si>
  <si>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</si>
  <si>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</si>
  <si>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</si>
  <si>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</si>
  <si>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</si>
  <si>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</si>
  <si>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</si>
  <si>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</si>
  <si>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</si>
  <si>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</si>
  <si>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</si>
  <si>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</si>
  <si>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</si>
  <si>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</si>
  <si>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</si>
  <si>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</si>
  <si>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</si>
  <si>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</si>
  <si>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</si>
  <si>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</si>
  <si>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</si>
  <si>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</si>
  <si>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</si>
  <si>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</si>
  <si>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</si>
  <si>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</si>
  <si>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</si>
  <si>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</si>
  <si>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</si>
  <si>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</si>
  <si>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</si>
  <si>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</si>
  <si>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</si>
  <si>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</si>
  <si>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</si>
  <si>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</si>
  <si>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</si>
  <si>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</si>
  <si>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</si>
  <si>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</si>
  <si>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</si>
  <si>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</si>
  <si>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</si>
  <si>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</si>
  <si>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</si>
  <si>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</si>
  <si>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</si>
  <si>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</si>
  <si>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</si>
  <si>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</si>
  <si>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</si>
  <si>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</si>
  <si>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</si>
  <si>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</si>
  <si>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</si>
  <si>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</si>
  <si>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</si>
  <si>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</si>
  <si>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</si>
  <si>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</si>
  <si>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</si>
  <si>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</si>
  <si>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</si>
  <si>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</si>
  <si>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</si>
  <si>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</si>
  <si>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</si>
  <si>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</si>
  <si>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</si>
  <si>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</si>
  <si>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</si>
  <si>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</si>
  <si>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</si>
  <si>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</si>
  <si>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</si>
  <si>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</si>
  <si>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</si>
  <si>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</si>
  <si>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</si>
  <si>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</si>
  <si>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</si>
  <si>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</si>
  <si>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</si>
  <si>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</si>
  <si>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</si>
  <si>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</si>
  <si>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</si>
  <si>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</si>
  <si>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</si>
  <si>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</si>
  <si>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</si>
  <si>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</si>
  <si>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</si>
  <si>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</si>
  <si>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</si>
  <si>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</si>
  <si>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</si>
  <si>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</si>
  <si>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</si>
  <si>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</si>
  <si>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</si>
  <si>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</si>
  <si>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</si>
  <si>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</si>
  <si>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</si>
  <si>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</si>
  <si>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</si>
  <si>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</si>
  <si>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</si>
  <si>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</si>
  <si>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</si>
  <si>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</si>
  <si>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</si>
  <si>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</si>
  <si>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</si>
  <si>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</si>
  <si>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</si>
  <si>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</si>
  <si>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</si>
  <si>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</si>
  <si>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</si>
  <si>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</si>
  <si>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</si>
  <si>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</si>
  <si>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</si>
  <si>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</si>
  <si>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</si>
  <si>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</si>
  <si>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</si>
  <si>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</si>
  <si>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</si>
  <si>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</si>
  <si>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</si>
  <si>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</si>
  <si>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</si>
  <si>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</si>
  <si>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</si>
  <si>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</si>
  <si>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</si>
  <si>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</si>
  <si>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</si>
  <si>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</si>
  <si>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</si>
  <si>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</si>
  <si>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</si>
  <si>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</si>
  <si>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</si>
  <si>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</si>
  <si>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</si>
  <si>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</si>
  <si>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</si>
  <si>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</si>
  <si>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</si>
  <si>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</si>
  <si>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</si>
  <si>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</si>
  <si>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</si>
  <si>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</si>
  <si>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</si>
  <si>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</si>
  <si>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</si>
  <si>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</si>
  <si>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</si>
  <si>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</si>
  <si>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</si>
  <si>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</si>
  <si>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</si>
  <si>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</si>
  <si>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</si>
  <si>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</si>
  <si>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</si>
  <si>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</si>
  <si>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</si>
  <si>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</si>
  <si>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</si>
  <si>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</si>
  <si>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</si>
  <si>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</si>
  <si>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</si>
  <si>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</si>
  <si>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</si>
  <si>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</si>
  <si>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</si>
  <si>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</si>
  <si>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</si>
  <si>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</si>
  <si>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</si>
  <si>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</si>
  <si>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</si>
  <si>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</si>
  <si>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</si>
  <si>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</si>
  <si>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</si>
  <si>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</si>
  <si>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</si>
  <si>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</si>
  <si>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</si>
  <si>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</si>
  <si>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</si>
  <si>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</si>
  <si>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</si>
  <si>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</si>
  <si>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</si>
  <si>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</si>
  <si>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</si>
  <si>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</si>
  <si>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</si>
  <si>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</si>
  <si>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</si>
  <si>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</si>
  <si>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</si>
  <si>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</si>
  <si>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</si>
  <si>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</si>
  <si>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</si>
  <si>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</si>
  <si>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</si>
  <si>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</si>
  <si>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</si>
  <si>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</si>
  <si>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</si>
  <si>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</si>
  <si>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</si>
  <si>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</si>
  <si>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</si>
  <si>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</si>
  <si>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</si>
  <si>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</si>
  <si>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</si>
  <si>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</si>
  <si>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</si>
  <si>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</si>
  <si>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</si>
  <si>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</si>
  <si>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</si>
  <si>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</si>
  <si>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</si>
  <si>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</si>
  <si>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</si>
  <si>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</si>
  <si>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</si>
  <si>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</si>
  <si>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</si>
  <si>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</si>
  <si>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</si>
  <si>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</si>
  <si>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</si>
  <si>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</si>
  <si>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</si>
  <si>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</si>
  <si>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</si>
  <si>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</si>
  <si>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</si>
  <si>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</si>
  <si>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</si>
  <si>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</si>
  <si>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</si>
  <si>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</si>
  <si>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</si>
  <si>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</si>
  <si>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</si>
  <si>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</si>
  <si>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</si>
  <si>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</si>
  <si>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</si>
  <si>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</si>
  <si>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</si>
  <si>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</si>
  <si>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</si>
  <si>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</si>
  <si>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</si>
  <si>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</si>
  <si>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</si>
  <si>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</si>
  <si>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</si>
  <si>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</si>
  <si>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</si>
  <si>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</si>
  <si>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</si>
  <si>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</si>
  <si>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</si>
  <si>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</si>
  <si>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</si>
  <si>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</si>
  <si>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</si>
  <si>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</si>
  <si>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</si>
  <si>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</si>
  <si>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</si>
  <si>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</si>
  <si>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</si>
  <si>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</si>
  <si>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</si>
  <si>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</si>
  <si>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</si>
  <si>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</si>
  <si>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</si>
  <si>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</si>
  <si>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</si>
  <si>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</si>
  <si>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</si>
  <si>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</si>
  <si>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</si>
  <si>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</si>
  <si>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</si>
  <si>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</si>
  <si>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</si>
  <si>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</si>
  <si>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</si>
  <si>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</si>
  <si>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</si>
  <si>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</si>
  <si>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</si>
  <si>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</si>
  <si>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</si>
  <si>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</si>
  <si>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</si>
  <si>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</si>
  <si>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</si>
  <si>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</si>
  <si>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</si>
  <si>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</si>
  <si>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</si>
  <si>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</si>
  <si>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</si>
  <si>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</si>
  <si>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</si>
  <si>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</si>
  <si>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</si>
  <si>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</si>
  <si>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</si>
  <si>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</si>
  <si>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</si>
  <si>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</si>
  <si>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</si>
  <si>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</si>
  <si>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</si>
  <si>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</si>
  <si>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</si>
  <si>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</si>
  <si>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</si>
  <si>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</si>
  <si>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</si>
  <si>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</si>
  <si>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</si>
  <si>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</si>
  <si>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</si>
  <si>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</si>
  <si>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</si>
  <si>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</si>
  <si>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</si>
  <si>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</si>
  <si>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</si>
  <si>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</si>
  <si>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</si>
  <si>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</si>
  <si>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</si>
  <si>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</si>
  <si>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</si>
  <si>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</si>
  <si>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</si>
  <si>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</si>
  <si>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</si>
  <si>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</si>
  <si>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</si>
  <si>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</si>
  <si>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</si>
  <si>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</si>
  <si>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</si>
  <si>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</si>
  <si>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</si>
  <si>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</si>
  <si>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</si>
  <si>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</si>
  <si>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</si>
  <si>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</si>
  <si>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</si>
  <si>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</si>
  <si>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</si>
  <si>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</si>
  <si>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</si>
  <si>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</si>
  <si>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</si>
  <si>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</si>
  <si>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</si>
  <si>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</si>
  <si>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</si>
  <si>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</si>
  <si>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</si>
  <si>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</si>
  <si>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</si>
  <si>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</si>
  <si>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</si>
  <si>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</si>
  <si>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</si>
  <si>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</si>
  <si>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</si>
  <si>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</si>
  <si>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</si>
  <si>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</si>
  <si>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</si>
  <si>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</si>
  <si>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</si>
  <si>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</si>
  <si>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</si>
  <si>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</si>
  <si>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</si>
  <si>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</si>
  <si>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</si>
  <si>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</si>
  <si>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</si>
  <si>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</si>
  <si>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</si>
  <si>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</si>
  <si>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</si>
  <si>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</si>
  <si>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</si>
  <si>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</si>
  <si>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</si>
  <si>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</si>
  <si>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</si>
  <si>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</si>
  <si>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</si>
  <si>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</si>
  <si>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</si>
  <si>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</si>
  <si>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</si>
  <si>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</si>
  <si>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</si>
  <si>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</si>
  <si>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</si>
  <si>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</si>
  <si>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</si>
  <si>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</si>
  <si>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</si>
  <si>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</si>
  <si>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</si>
  <si>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</si>
  <si>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</si>
  <si>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</si>
  <si>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</si>
  <si>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</si>
  <si>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</si>
  <si>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</si>
  <si>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</si>
  <si>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</si>
  <si>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</si>
  <si>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</si>
  <si>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</si>
  <si>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</si>
  <si>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</si>
  <si>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</si>
  <si>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</si>
  <si>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</si>
  <si>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</si>
  <si>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</si>
  <si>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</si>
  <si>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</si>
  <si>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</si>
  <si>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</si>
  <si>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</si>
  <si>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</si>
  <si>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</si>
  <si>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</si>
  <si>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</si>
  <si>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</si>
  <si>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</si>
  <si>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</si>
  <si>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</si>
  <si>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</si>
  <si>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</si>
  <si>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</si>
  <si>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</si>
  <si>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</si>
  <si>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</si>
  <si>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</si>
  <si>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</si>
  <si>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</si>
  <si>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</si>
  <si>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</si>
  <si>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</si>
  <si>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</si>
  <si>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</si>
  <si>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</si>
  <si>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</si>
  <si>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</si>
  <si>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</si>
  <si>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</si>
  <si>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</si>
  <si>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</si>
  <si>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</si>
  <si>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</si>
  <si>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</si>
  <si>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</si>
  <si>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</si>
  <si>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</si>
  <si>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</si>
  <si>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</si>
  <si>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</si>
  <si>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</si>
  <si>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</si>
  <si>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</si>
  <si>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</si>
  <si>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</si>
  <si>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</si>
  <si>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</si>
  <si>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</si>
  <si>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</si>
  <si>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</si>
  <si>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</si>
  <si>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</si>
  <si>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</si>
  <si>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</si>
  <si>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</si>
  <si>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</si>
  <si>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</si>
  <si>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</si>
  <si>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</si>
  <si>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</si>
  <si>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</si>
  <si>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</si>
  <si>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</si>
  <si>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</si>
  <si>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</si>
  <si>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</si>
  <si>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</si>
  <si>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</si>
  <si>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</si>
  <si>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</si>
  <si>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</si>
  <si>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</si>
  <si>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</si>
  <si>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</si>
  <si>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</si>
  <si>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</si>
  <si>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</si>
  <si>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</si>
  <si>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</si>
  <si>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</si>
  <si>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</si>
  <si>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</si>
  <si>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</si>
  <si>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</si>
  <si>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</si>
  <si>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</si>
  <si>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</si>
  <si>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</si>
  <si>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</si>
  <si>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</si>
  <si>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</si>
  <si>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</si>
  <si>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</si>
  <si>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</si>
  <si>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</si>
  <si>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</si>
  <si>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</si>
  <si>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</si>
  <si>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</si>
  <si>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</si>
  <si>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</si>
  <si>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</si>
  <si>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</si>
  <si>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</si>
  <si>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</si>
  <si>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</si>
  <si>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</si>
  <si>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</si>
  <si>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</si>
  <si>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</si>
  <si>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</si>
  <si>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</si>
  <si>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</si>
  <si>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</si>
  <si>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</si>
  <si>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</si>
  <si>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</si>
  <si>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</si>
  <si>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</si>
  <si>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</si>
  <si>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</si>
  <si>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</si>
  <si>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</si>
  <si>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</si>
  <si>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</si>
  <si>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</si>
  <si>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</si>
  <si>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</si>
  <si>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</si>
  <si>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</si>
  <si>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</si>
  <si>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</si>
  <si>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</si>
  <si>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</si>
  <si>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</si>
  <si>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</si>
  <si>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</si>
  <si>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</si>
  <si>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</si>
  <si>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</si>
  <si>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</si>
  <si>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</si>
  <si>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</si>
  <si>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</si>
  <si>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</si>
  <si>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</si>
  <si>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</si>
  <si>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</si>
  <si>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</si>
  <si>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</si>
  <si>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</si>
  <si>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</si>
  <si>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</si>
  <si>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</si>
  <si>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</si>
  <si>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</si>
  <si>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</si>
  <si>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</si>
  <si>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</si>
  <si>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</si>
  <si>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</si>
  <si>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</si>
  <si>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</si>
  <si>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</si>
  <si>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</si>
  <si>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</si>
  <si>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</si>
  <si>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</si>
  <si>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</si>
  <si>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</si>
  <si>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</si>
  <si>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</si>
  <si>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</si>
  <si>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</si>
  <si>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</si>
  <si>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</si>
  <si>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</si>
  <si>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</si>
  <si>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</si>
  <si>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</si>
  <si>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</si>
  <si>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</si>
  <si>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</si>
  <si>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</si>
  <si>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</si>
  <si>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</si>
  <si>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</si>
  <si>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</si>
  <si>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</si>
  <si>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</si>
  <si>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</si>
  <si>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</si>
  <si>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</si>
  <si>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</si>
  <si>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</si>
  <si>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</si>
  <si>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</si>
  <si>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</si>
  <si>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</si>
  <si>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</si>
  <si>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</si>
  <si>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</si>
  <si>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</si>
  <si>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</si>
  <si>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</si>
  <si>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</si>
  <si>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</si>
  <si>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</si>
  <si>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</si>
  <si>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</si>
  <si>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</si>
  <si>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</si>
  <si>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</si>
  <si>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</si>
  <si>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</si>
  <si>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</si>
  <si>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</si>
  <si>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</si>
  <si>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</si>
  <si>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</si>
  <si>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</si>
  <si>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</si>
  <si>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</si>
  <si>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</si>
  <si>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</si>
  <si>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</si>
  <si>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</si>
  <si>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</si>
  <si>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</si>
  <si>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</si>
  <si>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</si>
  <si>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</si>
  <si>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</si>
  <si>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</si>
  <si>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</si>
  <si>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</si>
  <si>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</si>
  <si>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</si>
  <si>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</si>
  <si>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</si>
  <si>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</si>
  <si>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</si>
  <si>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</si>
  <si>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</si>
  <si>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</si>
  <si>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</si>
  <si>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</si>
  <si>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</si>
  <si>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</si>
  <si>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</si>
  <si>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</si>
  <si>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</si>
  <si>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</si>
  <si>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</si>
  <si>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</si>
  <si>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</si>
  <si>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</si>
  <si>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</si>
  <si>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</si>
  <si>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</si>
  <si>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</si>
  <si>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</si>
  <si>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</si>
  <si>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</si>
  <si>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</si>
  <si>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</si>
  <si>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</si>
  <si>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</si>
  <si>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</si>
  <si>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</si>
  <si>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</si>
  <si>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</si>
  <si>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</si>
  <si>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</si>
  <si>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</si>
  <si>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</si>
  <si>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</si>
  <si>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</si>
  <si>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</si>
  <si>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</si>
  <si>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</si>
  <si>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</si>
  <si>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</si>
  <si>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</si>
  <si>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</si>
  <si>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</si>
  <si>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</si>
  <si>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</si>
  <si>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</si>
  <si>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</si>
  <si>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</si>
  <si>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</si>
  <si>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</si>
  <si>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</si>
  <si>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</si>
  <si>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</si>
  <si>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</si>
  <si>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</si>
  <si>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</si>
  <si>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</si>
  <si>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</si>
  <si>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</si>
  <si>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</si>
  <si>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</si>
  <si>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</si>
  <si>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</si>
  <si>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</si>
  <si>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</si>
  <si>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</si>
  <si>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</si>
  <si>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</si>
  <si>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</si>
  <si>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</si>
  <si>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</si>
  <si>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</si>
  <si>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</si>
  <si>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</si>
  <si>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</si>
  <si>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</si>
  <si>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</si>
  <si>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</si>
  <si>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</si>
  <si>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</si>
  <si>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</si>
  <si>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</si>
  <si>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</si>
  <si>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</si>
  <si>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</si>
  <si>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</si>
  <si>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</si>
  <si>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</si>
  <si>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</si>
  <si>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</si>
  <si>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</si>
  <si>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</si>
  <si>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</si>
  <si>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</si>
  <si>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</si>
  <si>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</si>
  <si>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</si>
  <si>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</si>
  <si>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</si>
  <si>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</si>
  <si>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</si>
  <si>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</si>
  <si>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</si>
  <si>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</si>
  <si>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</si>
  <si>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</si>
  <si>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</si>
  <si>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</si>
  <si>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</si>
  <si>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</si>
  <si>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</si>
  <si>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</si>
  <si>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</si>
  <si>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</si>
  <si>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</si>
  <si>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</si>
  <si>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</si>
  <si>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</si>
  <si>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</si>
  <si>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</si>
  <si>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</si>
  <si>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</si>
  <si>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</si>
  <si>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</si>
  <si>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</si>
  <si>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</si>
  <si>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</si>
  <si>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</si>
  <si>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</si>
  <si>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</si>
  <si>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</si>
  <si>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</si>
  <si>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</si>
  <si>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</si>
  <si>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</si>
  <si>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</si>
  <si>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</si>
  <si>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</si>
  <si>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</si>
  <si>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</si>
  <si>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</si>
  <si>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</si>
  <si>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</si>
  <si>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</si>
  <si>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</si>
  <si>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</si>
  <si>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</si>
  <si>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</si>
  <si>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</si>
  <si>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</si>
  <si>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</si>
  <si>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</si>
  <si>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</si>
  <si>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</si>
  <si>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</si>
  <si>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</si>
  <si>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</si>
  <si>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</si>
  <si>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</si>
  <si>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</si>
  <si>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</si>
  <si>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</si>
  <si>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</si>
  <si>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</si>
  <si>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</si>
  <si>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</si>
  <si>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</si>
  <si>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</si>
  <si>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</si>
  <si>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</si>
  <si>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</si>
  <si>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</si>
  <si>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</si>
  <si>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</si>
  <si>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</si>
  <si>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</si>
  <si>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</si>
  <si>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</si>
  <si>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</si>
  <si>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</si>
  <si>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</si>
  <si>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</si>
  <si>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</si>
  <si>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</si>
  <si>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</si>
  <si>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</si>
  <si>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</si>
  <si>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</si>
  <si>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</si>
  <si>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</si>
  <si>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</si>
  <si>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</si>
  <si>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</si>
  <si>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</si>
  <si>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</si>
  <si>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</si>
  <si>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</si>
  <si>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</si>
  <si>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</si>
  <si>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</si>
  <si>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</si>
  <si>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</si>
  <si>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</si>
  <si>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</si>
  <si>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</si>
  <si>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</si>
  <si>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</si>
  <si>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</si>
  <si>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</si>
  <si>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</si>
  <si>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</si>
  <si>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</si>
  <si>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</si>
  <si>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</si>
  <si>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</si>
  <si>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</si>
  <si>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</si>
  <si>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</si>
  <si>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</si>
  <si>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</si>
  <si>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</si>
  <si>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</si>
  <si>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</si>
  <si>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</si>
  <si>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</si>
  <si>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</si>
  <si>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</si>
  <si>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</si>
  <si>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</si>
  <si>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</si>
  <si>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</si>
  <si>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</si>
  <si>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</si>
  <si>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</si>
  <si>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</si>
  <si>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</si>
  <si>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</si>
  <si>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</si>
  <si>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</si>
  <si>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</si>
  <si>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</si>
  <si>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</si>
  <si>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</si>
  <si>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</si>
  <si>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</si>
  <si>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</si>
  <si>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</si>
  <si>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</si>
  <si>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</si>
  <si>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</si>
  <si>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</si>
  <si>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</si>
  <si>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</si>
  <si>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</si>
  <si>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</si>
  <si>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</si>
  <si>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</si>
  <si>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</si>
  <si>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</si>
  <si>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</si>
  <si>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</si>
  <si>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</si>
  <si>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</si>
  <si>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</si>
  <si>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</si>
  <si>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</si>
  <si>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</si>
  <si>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</si>
  <si>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</si>
  <si>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</si>
  <si>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</si>
  <si>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</si>
  <si>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</si>
  <si>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</si>
  <si>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</si>
  <si>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</si>
  <si>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</si>
  <si>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</si>
  <si>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</si>
  <si>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</si>
  <si>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</si>
  <si>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</si>
  <si>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</si>
  <si>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</si>
  <si>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</si>
  <si>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</si>
  <si>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</si>
  <si>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</si>
  <si>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</si>
  <si>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</si>
  <si>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</si>
  <si>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</si>
  <si>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</si>
  <si>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</si>
  <si>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</si>
  <si>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</si>
  <si>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</si>
  <si>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</si>
  <si>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</si>
  <si>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</si>
  <si>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</si>
  <si>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</si>
  <si>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</si>
  <si>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</si>
  <si>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</si>
  <si>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</si>
  <si>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</si>
  <si>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</si>
  <si>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</si>
  <si>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</si>
  <si>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</si>
  <si>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</si>
  <si>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</si>
  <si>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</si>
  <si>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</si>
  <si>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</si>
  <si>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</si>
  <si>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</si>
  <si>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</si>
  <si>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</si>
  <si>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</si>
  <si>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</si>
  <si>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</si>
  <si>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</si>
  <si>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</si>
  <si>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</si>
  <si>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</si>
  <si>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</si>
  <si>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</si>
  <si>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</si>
  <si>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</si>
  <si>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</si>
  <si>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</si>
  <si>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</si>
  <si>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</si>
  <si>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</si>
  <si>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</si>
  <si>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</si>
  <si>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</si>
  <si>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</si>
  <si>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</si>
  <si>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</si>
  <si>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</si>
  <si>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</si>
  <si>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</si>
  <si>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</si>
  <si>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</si>
  <si>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</si>
  <si>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</si>
  <si>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</si>
  <si>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</si>
  <si>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</si>
  <si>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</si>
  <si>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</si>
  <si>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</si>
  <si>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</si>
  <si>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</si>
  <si>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</si>
  <si>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</si>
  <si>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</si>
  <si>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</si>
  <si>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</si>
  <si>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</si>
  <si>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</si>
  <si>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</si>
  <si>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</si>
  <si>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</si>
  <si>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</si>
  <si>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</si>
  <si>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</si>
  <si>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</si>
  <si>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</si>
  <si>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</si>
  <si>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</si>
  <si>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</si>
  <si>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</si>
  <si>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</si>
  <si>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</si>
  <si>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</si>
  <si>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</si>
  <si>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</si>
  <si>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</si>
  <si>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</si>
  <si>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</si>
  <si>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</si>
  <si>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</si>
  <si>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</si>
  <si>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</si>
  <si>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</si>
  <si>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</si>
  <si>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</si>
  <si>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</si>
  <si>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</si>
  <si>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</si>
  <si>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</si>
  <si>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</si>
  <si>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</si>
  <si>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</si>
  <si>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</si>
  <si>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</si>
  <si>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</si>
  <si>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</si>
  <si>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</si>
  <si>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</si>
  <si>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</si>
  <si>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</si>
  <si>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</si>
  <si>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</si>
  <si>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</si>
  <si>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</si>
  <si>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</si>
  <si>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</si>
  <si>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</si>
  <si>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</si>
  <si>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</si>
  <si>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</si>
  <si>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</si>
  <si>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</si>
  <si>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</si>
  <si>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</si>
  <si>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</si>
  <si>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</si>
  <si>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</si>
  <si>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</si>
  <si>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</si>
  <si>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</si>
  <si>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</si>
  <si>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</si>
  <si>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</si>
  <si>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</si>
  <si>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</si>
  <si>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</si>
  <si>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</si>
  <si>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</si>
  <si>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</si>
  <si>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</si>
  <si>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</si>
  <si>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</si>
  <si>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</si>
  <si>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</si>
  <si>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</si>
  <si>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</si>
  <si>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</si>
  <si>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</si>
  <si>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</si>
  <si>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</si>
  <si>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</si>
  <si>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</si>
  <si>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</si>
  <si>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</si>
  <si>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</si>
  <si>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</si>
  <si>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</si>
  <si>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</si>
  <si>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</si>
  <si>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</si>
  <si>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</si>
  <si>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</si>
  <si>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</si>
  <si>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</si>
  <si>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</si>
  <si>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</si>
  <si>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</si>
  <si>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</si>
  <si>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</si>
  <si>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</si>
  <si>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</si>
  <si>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</si>
  <si>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</si>
  <si>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</si>
  <si>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</si>
  <si>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</si>
  <si>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</si>
  <si>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</si>
  <si>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</si>
  <si>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</si>
  <si>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</si>
  <si>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</si>
  <si>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</si>
  <si>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</si>
  <si>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</si>
  <si>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</si>
  <si>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</si>
  <si>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</si>
  <si>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</si>
  <si>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</si>
  <si>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</si>
  <si>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</si>
  <si>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</si>
  <si>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</si>
  <si>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</si>
  <si>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</si>
  <si>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</si>
  <si>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</si>
  <si>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</si>
  <si>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</si>
  <si>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</si>
  <si>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</si>
  <si>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</si>
  <si>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</si>
  <si>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</si>
  <si>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</si>
  <si>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</si>
  <si>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</si>
  <si>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</si>
  <si>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</si>
  <si>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</si>
  <si>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</si>
  <si>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</si>
  <si>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</si>
  <si>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</si>
  <si>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</si>
  <si>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</si>
  <si>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</si>
  <si>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</si>
  <si>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</si>
  <si>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</si>
  <si>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</si>
  <si>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</si>
  <si>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</si>
  <si>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</si>
  <si>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</si>
  <si>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</si>
  <si>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</si>
  <si>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</si>
  <si>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</si>
  <si>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</si>
  <si>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</si>
  <si>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</si>
  <si>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</si>
  <si>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</si>
  <si>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</si>
  <si>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</si>
  <si>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</si>
  <si>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</si>
  <si>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</si>
  <si>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</si>
  <si>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</si>
  <si>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</si>
  <si>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</si>
  <si>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</si>
  <si>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</si>
  <si>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</si>
  <si>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</si>
  <si>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</si>
  <si>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</si>
  <si>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</si>
  <si>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</si>
  <si>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</si>
  <si>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</si>
  <si>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</si>
  <si>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</si>
  <si>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</si>
  <si>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</si>
  <si>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</si>
  <si>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</si>
  <si>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</si>
  <si>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</si>
  <si>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</si>
  <si>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</si>
  <si>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</si>
  <si>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</si>
  <si>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</si>
  <si>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</si>
  <si>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</si>
  <si>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</si>
  <si>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</si>
  <si>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</si>
  <si>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</si>
  <si>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</si>
  <si>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</si>
  <si>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</si>
  <si>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</si>
  <si>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</si>
  <si>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</si>
  <si>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</si>
  <si>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</si>
  <si>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</si>
  <si>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</si>
  <si>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</si>
  <si>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</si>
  <si>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</si>
  <si>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</si>
  <si>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</si>
  <si>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</si>
  <si>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</si>
  <si>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</si>
  <si>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</si>
  <si>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</si>
  <si>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</si>
  <si>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</si>
  <si>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</si>
  <si>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</si>
  <si>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</si>
  <si>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</si>
  <si>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</si>
  <si>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</si>
  <si>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</si>
  <si>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</si>
  <si>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</si>
  <si>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</si>
  <si>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</si>
  <si>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</si>
  <si>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</si>
  <si>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</si>
  <si>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</si>
  <si>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</si>
  <si>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</si>
  <si>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</si>
  <si>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</si>
  <si>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</si>
  <si>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</si>
  <si>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</si>
  <si>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</si>
  <si>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</si>
  <si>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</si>
  <si>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</si>
  <si>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</si>
  <si>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</si>
  <si>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</si>
  <si>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</si>
  <si>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</si>
  <si>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</si>
  <si>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</si>
  <si>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</si>
  <si>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</si>
  <si>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</si>
  <si>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</si>
  <si>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</si>
  <si>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</si>
  <si>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</si>
  <si>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</si>
  <si>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</si>
  <si>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</si>
  <si>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</si>
  <si>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</si>
  <si>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</si>
  <si>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</si>
  <si>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</si>
  <si>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</si>
  <si>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</si>
  <si>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</si>
  <si>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</si>
  <si>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</si>
  <si>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</si>
  <si>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</si>
  <si>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</si>
  <si>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</si>
  <si>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</si>
  <si>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</si>
  <si>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</si>
  <si>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</si>
  <si>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</si>
  <si>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</si>
  <si>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</si>
  <si>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</si>
  <si>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</si>
  <si>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</si>
  <si>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</si>
  <si>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</si>
  <si>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</si>
  <si>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</si>
  <si>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</si>
  <si>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</si>
  <si>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</si>
  <si>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</si>
  <si>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</si>
  <si>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</si>
  <si>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</si>
  <si>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</si>
  <si>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</si>
  <si>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</si>
  <si>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</si>
  <si>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</si>
  <si>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</si>
  <si>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</si>
  <si>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</si>
  <si>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</si>
  <si>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</si>
  <si>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</si>
  <si>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</si>
  <si>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</si>
  <si>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</si>
  <si>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</si>
  <si>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</si>
  <si>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</si>
  <si>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</si>
  <si>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</si>
  <si>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</si>
  <si>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</si>
  <si>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</si>
  <si>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</si>
  <si>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</si>
  <si>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</si>
  <si>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</si>
  <si>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</si>
  <si>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</si>
  <si>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</si>
  <si>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</si>
  <si>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</si>
  <si>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</si>
  <si>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</si>
  <si>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</si>
  <si>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</si>
  <si>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</si>
  <si>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</si>
  <si>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</si>
  <si>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</si>
  <si>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</si>
  <si>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</si>
  <si>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</si>
  <si>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</si>
  <si>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</si>
  <si>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</si>
  <si>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</si>
  <si>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</si>
  <si>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</si>
  <si>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</si>
  <si>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</si>
  <si>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</si>
  <si>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</si>
  <si>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</si>
  <si>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</si>
  <si>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</si>
  <si>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</si>
  <si>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</si>
  <si>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</si>
  <si>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</si>
  <si>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</si>
  <si>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</si>
  <si>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</si>
  <si>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</si>
  <si>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</si>
  <si>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</si>
  <si>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</si>
  <si>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</si>
  <si>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</si>
  <si>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</si>
  <si>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</si>
  <si>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</si>
  <si>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</si>
  <si>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</si>
  <si>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</si>
  <si>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</si>
  <si>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</si>
  <si>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</si>
  <si>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</si>
  <si>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</si>
  <si>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</si>
  <si>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</si>
  <si>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</si>
  <si>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</si>
  <si>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</si>
  <si>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</si>
  <si>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</si>
  <si>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</si>
  <si>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</si>
  <si>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</si>
  <si>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</si>
  <si>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</si>
  <si>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</si>
  <si>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</si>
  <si>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</si>
  <si>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</si>
  <si>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</si>
  <si>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</si>
  <si>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</si>
  <si>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</si>
  <si>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</si>
  <si>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</si>
  <si>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</si>
  <si>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</si>
  <si>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</si>
  <si>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</si>
  <si>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</si>
  <si>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</si>
  <si>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</si>
  <si>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</si>
  <si>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</si>
  <si>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</si>
  <si>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</si>
  <si>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</si>
  <si>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</si>
  <si>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</si>
  <si>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</si>
  <si>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</si>
  <si>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</si>
  <si>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</si>
  <si>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</si>
  <si>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</si>
  <si>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</si>
  <si>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</si>
  <si>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</si>
  <si>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</si>
  <si>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</si>
  <si>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</si>
  <si>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</si>
  <si>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</si>
  <si>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</si>
  <si>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</si>
  <si>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</si>
  <si>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</si>
  <si>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</si>
  <si>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</si>
  <si>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</si>
  <si>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</si>
  <si>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</si>
  <si>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</si>
  <si>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</si>
  <si>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</si>
  <si>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</si>
  <si>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</si>
  <si>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</si>
  <si>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</si>
  <si>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</si>
  <si>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</si>
  <si>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</si>
  <si>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</si>
  <si>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</si>
  <si>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</si>
  <si>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</si>
  <si>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</si>
  <si>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</si>
  <si>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</si>
  <si>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</si>
  <si>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</si>
  <si>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</si>
  <si>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</si>
  <si>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</si>
  <si>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</si>
  <si>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</si>
  <si>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</si>
  <si>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</si>
  <si>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</si>
  <si>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</si>
  <si>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</si>
  <si>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</si>
  <si>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</si>
  <si>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</si>
  <si>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</si>
  <si>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</si>
  <si>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</si>
  <si>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</si>
  <si>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</si>
  <si>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</si>
  <si>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</si>
  <si>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</si>
  <si>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</si>
  <si>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</si>
  <si>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</si>
  <si>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</si>
  <si>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</si>
  <si>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</si>
  <si>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</si>
  <si>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</si>
  <si>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</si>
  <si>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</si>
  <si>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</si>
  <si>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</si>
  <si>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</si>
  <si>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</si>
  <si>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</si>
  <si>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</si>
  <si>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</si>
  <si>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</si>
  <si>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</si>
  <si>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</si>
  <si>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</si>
  <si>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</si>
  <si>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</si>
  <si>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</si>
  <si>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</si>
  <si>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</si>
  <si>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</si>
  <si>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</si>
  <si>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</si>
  <si>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</si>
  <si>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</si>
  <si>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</si>
  <si>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</si>
  <si>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</si>
  <si>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</si>
  <si>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</si>
  <si>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</si>
  <si>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</si>
  <si>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</si>
  <si>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</si>
  <si>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</si>
  <si>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</si>
  <si>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</si>
  <si>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</si>
  <si>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</si>
  <si>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</si>
  <si>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</si>
  <si>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</si>
  <si>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</si>
  <si>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</si>
  <si>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</si>
  <si>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</si>
  <si>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</si>
  <si>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</si>
  <si>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</si>
  <si>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</si>
  <si>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</si>
  <si>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</si>
  <si>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</si>
  <si>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</si>
  <si>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</si>
  <si>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</si>
  <si>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</si>
  <si>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</si>
  <si>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</si>
  <si>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</si>
  <si>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</si>
  <si>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</si>
  <si>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</si>
  <si>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</si>
  <si>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</si>
  <si>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</si>
  <si>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</si>
  <si>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</si>
  <si>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</si>
  <si>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</si>
  <si>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</si>
  <si>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</si>
  <si>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</si>
  <si>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</si>
  <si>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</si>
  <si>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</si>
  <si>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</si>
  <si>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</si>
  <si>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</si>
  <si>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</si>
  <si>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</si>
  <si>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</si>
  <si>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</si>
  <si>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</si>
  <si>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</si>
  <si>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</si>
  <si>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</si>
  <si>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</si>
  <si>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</si>
  <si>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</si>
  <si>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</si>
  <si>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</si>
  <si>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</si>
  <si>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</si>
  <si>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</si>
  <si>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</si>
  <si>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</si>
  <si>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</si>
  <si>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</si>
  <si>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</si>
  <si>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</si>
  <si>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</si>
  <si>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</si>
  <si>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</si>
  <si>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</si>
  <si>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</si>
  <si>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</si>
  <si>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</si>
  <si>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</si>
  <si>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</si>
  <si>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</si>
  <si>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</si>
  <si>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</si>
  <si>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</si>
  <si>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</si>
  <si>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</si>
  <si>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</si>
  <si>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</si>
  <si>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</si>
  <si>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</si>
  <si>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</si>
  <si>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</si>
  <si>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</si>
  <si>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</si>
  <si>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</si>
  <si>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</si>
  <si>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</si>
  <si>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</si>
  <si>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</si>
  <si>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</si>
  <si>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</si>
  <si>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</si>
  <si>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</si>
  <si>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</si>
  <si>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</si>
  <si>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</si>
  <si>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</si>
  <si>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</si>
  <si>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</si>
  <si>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</si>
  <si>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</si>
  <si>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(All)</t>
  </si>
  <si>
    <t>Row Labels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</si>
  <si>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</si>
  <si>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</si>
  <si>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</si>
  <si>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</si>
  <si>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</si>
  <si>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</si>
  <si>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</si>
  <si>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</si>
  <si>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</si>
  <si>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</si>
  <si>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</si>
  <si>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 xml:space="preserve"> 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</si>
  <si>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</si>
  <si>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</si>
  <si>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</si>
  <si>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</si>
  <si>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</si>
  <si>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</si>
  <si>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</si>
  <si>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</si>
  <si>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</si>
  <si>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</si>
  <si>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</si>
  <si>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</si>
  <si>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</si>
  <si>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</si>
  <si>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</si>
  <si>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</si>
  <si>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</si>
  <si>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</si>
  <si>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</si>
  <si>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</si>
  <si>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</si>
  <si>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</si>
  <si>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</si>
  <si>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</si>
  <si>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</si>
  <si>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</si>
  <si>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</si>
  <si>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</si>
  <si>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</si>
  <si>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</si>
  <si>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</si>
  <si>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</si>
  <si>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</si>
  <si>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</si>
  <si>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</si>
  <si>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</si>
  <si>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</si>
  <si>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</si>
  <si>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</si>
  <si>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</si>
  <si>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</si>
  <si>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</si>
  <si>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</si>
  <si>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</si>
  <si>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</si>
  <si>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</si>
  <si>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</si>
  <si>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</si>
  <si>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</si>
  <si>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</si>
  <si>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</si>
  <si>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</si>
  <si>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journalism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</si>
  <si>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</si>
  <si>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</si>
  <si>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</si>
  <si>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</si>
  <si>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</si>
  <si>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</si>
  <si>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</si>
  <si>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</si>
  <si>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</si>
  <si>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</si>
  <si>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</si>
  <si>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</si>
  <si>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</si>
  <si>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</si>
  <si>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</si>
  <si>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</si>
  <si>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</si>
  <si>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Successful</t>
  </si>
  <si>
    <t>Percentage Canceled</t>
  </si>
  <si>
    <t>More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</si>
</sst>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[StarterBook.xlsx]Category_Pivot!PivotTable1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state sorted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Category_Pivot!$B$5:$B$14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6D-49A8-8CE4-FDFEF930A348}"/>
            </c:ext>
          </c:extLst>
        </c:ser>
        <c:ser>
          <c:idx val="1"/>
          <c:order val="1"/>
          <c:tx>
            <c:strRef>
              <c:f>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Category_Pivot!$C$5:$C$14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6D-49A8-8CE4-FDFEF930A348}"/>
            </c:ext>
          </c:extLst>
        </c:ser>
        <c:ser>
          <c:idx val="2"/>
          <c:order val="2"/>
          <c:tx>
            <c:strRef>
              <c:f>Category_Pivot!$D$3:$D$4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Category_Pivot!$D$5:$D$14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E1-442D-B549-4161EEDDE834}"/>
            </c:ext>
          </c:extLst>
        </c:ser>
        <c:ser>
          <c:idx val="3"/>
          <c:order val="3"/>
          <c:tx>
            <c:strRef>
              <c:f>Category_Pivot!$E$3:$E$4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Category_Pivot!$E$5:$E$14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4E-447B-B1F9-0F9CD2C4C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8919800"/>
        <c:axId val="578917504"/>
      </c:barChart>
      <c:catAx>
        <c:axId val="578919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Catagory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917504"/>
        <c:crosses val="autoZero"/>
        <c:auto val="1"/>
        <c:lblAlgn val="ctr"/>
        <c:lblOffset val="100"/>
        <c:noMultiLvlLbl val="0"/>
      </c:catAx>
      <c:valAx>
        <c:axId val="5789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companies in Each catagory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919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[StarterBook.xlsx]Sub-category_Pivot!PivotTable2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Sub-Category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'Sub-category_Pivot'!$B$3:$B$4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'Sub-category_Pivot'!$A$5:$A$46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'Sub-category_Pivot'!$B$5:$B$46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AC-49AA-83FB-5193F5E68BD9}"/>
            </c:ext>
          </c:extLst>
        </c:ser>
        <c:ser>
          <c:idx val="1"/>
          <c:order val="1"/>
          <c:tx>
            <c:strRef>
              <c:f>'Sub-category_Pivot'!$C$3:$C$4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'Sub-category_Pivot'!$A$5:$A$46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'Sub-category_Pivot'!$C$5:$C$46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AC-49AA-83FB-5193F5E68BD9}"/>
            </c:ext>
          </c:extLst>
        </c:ser>
        <c:ser>
          <c:idx val="2"/>
          <c:order val="2"/>
          <c:tx>
            <c:strRef>
              <c:f>'Sub-category_Pivot'!$D$3:$D$4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'Sub-category_Pivot'!$A$5:$A$46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'Sub-category_Pivot'!$D$5:$D$46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AC-49AA-83FB-5193F5E68BD9}"/>
            </c:ext>
          </c:extLst>
        </c:ser>
        <c:ser>
          <c:idx val="3"/>
          <c:order val="3"/>
          <c:tx>
            <c:strRef>
              <c:f>'Sub-category_Pivot'!$E$3:$E$4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'Sub-category_Pivot'!$A$5:$A$46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'Sub-category_Pivot'!$E$5:$E$46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AC-49AA-83FB-5193F5E68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2506992"/>
        <c:axId val="582504368"/>
      </c:barChart>
      <c:catAx>
        <c:axId val="582506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Sub-Catagory</a:t>
                </a:r>
              </a:p>
            </c:rich>
          </c:tx>
          <c:layout>
            <c:manualLayout>
              <c:xMode val="edge"/>
              <c:yMode val="edge"/>
              <c:x val="0.45463262829561918"/>
              <c:y val="0.88731101810903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504368"/>
        <c:crosses val="autoZero"/>
        <c:auto val="1"/>
        <c:lblAlgn val="ctr"/>
        <c:lblOffset val="100"/>
        <c:noMultiLvlLbl val="0"/>
      </c:catAx>
      <c:valAx>
        <c:axId val="58250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oc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50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[StarterBook.xlsx]State_of_campaigns_pivot!PivotTable5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State_of_campaigns_pivot!$B$4:$B$5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State_of_campaigns_pivot!$A$6:$A$15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State_of_campaigns_pivot!$B$6:$B$15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C1-4B83-9DCA-9D84F28A6FE4}"/>
            </c:ext>
          </c:extLst>
        </c:ser>
        <c:ser>
          <c:idx val="1"/>
          <c:order val="1"/>
          <c:tx>
            <c:strRef>
              <c:f>State_of_campaigns_pivot!$C$4:$C$5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State_of_campaigns_pivot!$A$6:$A$15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State_of_campaigns_pivot!$C$6:$C$15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8E-4B77-9539-083A5BE43715}"/>
            </c:ext>
          </c:extLst>
        </c:ser>
        <c:ser>
          <c:idx val="2"/>
          <c:order val="2"/>
          <c:tx>
            <c:strRef>
              <c:f>State_of_campaigns_pivot!$D$4:$D$5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State_of_campaigns_pivot!$A$6:$A$15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State_of_campaigns_pivot!$D$6:$D$15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8E-4B77-9539-083A5BE43715}"/>
            </c:ext>
          </c:extLst>
        </c:ser>
        <c:ser>
          <c:idx val="3"/>
          <c:order val="3"/>
          <c:tx>
            <c:strRef>
              <c:f>State_of_campaigns_pivot!$E$4:$E$5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State_of_campaigns_pivot!$A$6:$A$15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State_of_campaigns_pivot!$E$6:$E$15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38E-4B77-9539-083A5BE43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496496"/>
        <c:axId val="582499448"/>
      </c:lineChart>
      <c:catAx>
        <c:axId val="582496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99448"/>
        <c:crosses val="autoZero"/>
        <c:auto val="1"/>
        <c:lblAlgn val="ctr"/>
        <c:lblOffset val="100"/>
        <c:noMultiLvlLbl val="0"/>
      </c:catAx>
      <c:valAx>
        <c:axId val="582499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of kickstarter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9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u="none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603330792765052E-2"/>
          <c:y val="0.1096800629512715"/>
          <c:w val="0.94705054925314036"/>
          <c:h val="0.72434676963671218"/>
        </c:manualLayout>
      </c:layout>
      <c:lineChart>
        <c:grouping val="standard"/>
        <c:varyColors val="0"/>
        <c:ser>
          <c:idx val="0"/>
          <c:order val="0"/>
          <c:tx>
            <c:strRef>
              <c:f>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More than or equal to 50000</c:v>
                </c:pt>
              </c:strCache>
            </c:strRef>
          </c:cat>
          <c:val>
            <c:numRef>
              <c:f>Goals!$F$2:$F$13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0.5140449438202247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0.42335766423357662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DC-48E9-B615-90304C08778B}"/>
            </c:ext>
          </c:extLst>
        </c:ser>
        <c:ser>
          <c:idx val="1"/>
          <c:order val="1"/>
          <c:tx>
            <c:strRef>
              <c:f>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More than or equal to 50000</c:v>
                </c:pt>
              </c:strCache>
            </c:strRef>
          </c:cat>
          <c:val>
            <c:numRef>
              <c:f>Goals!$G$2:$G$13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0.39981273408239698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0.43065693430656932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DC-48E9-B615-90304C08778B}"/>
            </c:ext>
          </c:extLst>
        </c:ser>
        <c:ser>
          <c:idx val="2"/>
          <c:order val="2"/>
          <c:tx>
            <c:strRef>
              <c:f>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More than or equal to 50000</c:v>
                </c:pt>
              </c:strCache>
            </c:strRef>
          </c:cat>
          <c:val>
            <c:numRef>
              <c:f>Goals!$H$2:$H$13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8.6142322097378279E-2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0.145985401459854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DC-48E9-B615-90304C087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223920"/>
        <c:axId val="564226544"/>
      </c:lineChart>
      <c:catAx>
        <c:axId val="56422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226544"/>
        <c:crosses val="autoZero"/>
        <c:auto val="1"/>
        <c:lblAlgn val="ctr"/>
        <c:lblOffset val="100"/>
        <c:noMultiLvlLbl val="0"/>
      </c:catAx>
      <c:valAx>
        <c:axId val="56422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22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1</xdr:row>
      <xdr:rowOff>52386</xdr:rowOff>
    </xdr:from>
    <xdr:to>
      <xdr:col>20</xdr:col>
      <xdr:colOff>0</xdr:colOff>
      <xdr:row>25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39FFF7-7DAA-4824-A99D-465383F1D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2</xdr:row>
      <xdr:rowOff>61911</xdr:rowOff>
    </xdr:from>
    <xdr:to>
      <xdr:col>23</xdr:col>
      <xdr:colOff>78441</xdr:colOff>
      <xdr:row>29</xdr:row>
      <xdr:rowOff>100852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95C58-BFD3-406C-BD01-8E35E037B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2</xdr:row>
      <xdr:rowOff>176211</xdr:rowOff>
    </xdr:from>
    <xdr:to>
      <xdr:col>21</xdr:col>
      <xdr:colOff>457200</xdr:colOff>
      <xdr:row>25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C0A06C-BA4C-4757-B0AF-AC7CFC105F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16563</xdr:colOff>
      <xdr:row>13</xdr:row>
      <xdr:rowOff>19878</xdr:rowOff>
    </xdr:from>
    <xdr:to>
      <xdr:col>7</xdr:col>
      <xdr:colOff>1316934</xdr:colOff>
      <xdr:row>33</xdr:row>
      <xdr:rowOff>41413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34D4DE-679E-4B1D-9054-FE36077CB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man" refreshedDate="43813.811969444447" createdVersion="6" refreshedVersion="6" minRefreshableVersion="3" recordCount="4114" xr:uid="{FCD71D95-D434-4DA6-9D5B-E4C008281A2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man" refreshedDate="43813.865431828701" createdVersion="6" refreshedVersion="6" minRefreshableVersion="3" recordCount="4114" xr:uid="{C46B054C-2688-4D5C-92DE-ED621E7F1C0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B5DB4F-7954-4207-908A-C98110A6C56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99B97-4A5A-4546-B3B6-0F73FC19D76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329702-99E9-49E8-A173-1887ACEA9793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2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topLeftCell="F1" zoomScale="85" zoomScaleNormal="85" workbookViewId="0">
      <selection activeCell="S1" sqref="S1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85546875" bestFit="1" customWidth="1"/>
    <col min="16" max="18" width="16.5703125" bestFit="1" customWidth="1"/>
    <col min="19" max="19" width="23.42578125" bestFit="1" customWidth="1"/>
    <col min="20" max="20" width="22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s="5" t="str">
        <f>LEFT(N2, SEARCH("/",N2,1)-1)</f>
        <v>film &amp; video</v>
      </c>
      <c r="R2" s="5" t="str">
        <f>RIGHT(N2,LEN(N2)-FIND("/",N2,1))</f>
        <v>television</v>
      </c>
      <c r="S2" s="9">
        <f>DATE(1970,1,1)+(J2/24/60/60)</f>
        <v>42177.007071759261</v>
      </c>
      <c r="T2" s="9">
        <f>DATE(1970,1,1)+(I2/24/60/60)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E3/L3</f>
        <v>185.48101265822785</v>
      </c>
      <c r="Q3" s="5" t="str">
        <f t="shared" ref="Q3:Q66" si="2">LEFT(N3, SEARCH("/",N3,1)-1)</f>
        <v>film &amp; video</v>
      </c>
      <c r="R3" s="5" t="str">
        <f t="shared" ref="R3:R66" si="3">RIGHT(N3,LEN(N3)-FIND("/",N3,1))</f>
        <v>television</v>
      </c>
      <c r="S3" s="9">
        <f t="shared" ref="S3:S66" si="4">DATE(1970,1,1)+(J3/24/60/60)</f>
        <v>42766.600497685184</v>
      </c>
      <c r="T3" s="9">
        <f t="shared" ref="T3:T66" si="5">DATE(1970,1,1)+(I3/24/60/60)</f>
        <v>42796.600497685184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s="5" t="str">
        <f t="shared" si="2"/>
        <v>film &amp; video</v>
      </c>
      <c r="R4" s="5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s="5" t="str">
        <f t="shared" si="2"/>
        <v>film &amp; video</v>
      </c>
      <c r="R5" s="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s="5" t="str">
        <f t="shared" si="2"/>
        <v>film &amp; video</v>
      </c>
      <c r="R6" s="5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s="5" t="str">
        <f t="shared" si="2"/>
        <v>film &amp; video</v>
      </c>
      <c r="R7" s="5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s="5" t="str">
        <f t="shared" si="2"/>
        <v>film &amp; video</v>
      </c>
      <c r="R8" s="5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s="5" t="str">
        <f t="shared" si="2"/>
        <v>film &amp; video</v>
      </c>
      <c r="R9" s="5" t="str">
        <f t="shared" si="3"/>
        <v>television</v>
      </c>
      <c r="S9" s="9">
        <f t="shared" si="4"/>
        <v>42516.047071759254</v>
      </c>
      <c r="T9" s="9">
        <f t="shared" si="5"/>
        <v>42556.047071759254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s="5" t="str">
        <f t="shared" si="2"/>
        <v>film &amp; video</v>
      </c>
      <c r="R10" s="5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s="5" t="str">
        <f t="shared" si="2"/>
        <v>film &amp; video</v>
      </c>
      <c r="R11" s="5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s="5" t="str">
        <f t="shared" si="2"/>
        <v>film &amp; video</v>
      </c>
      <c r="R12" s="5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s="5" t="str">
        <f t="shared" si="2"/>
        <v>film &amp; video</v>
      </c>
      <c r="R13" s="5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s="5" t="str">
        <f t="shared" si="2"/>
        <v>film &amp; video</v>
      </c>
      <c r="R14" s="5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s="5" t="str">
        <f t="shared" si="2"/>
        <v>film &amp; video</v>
      </c>
      <c r="R15" s="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s="5" t="str">
        <f t="shared" si="2"/>
        <v>film &amp; video</v>
      </c>
      <c r="R16" s="5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s="5" t="str">
        <f t="shared" si="2"/>
        <v>film &amp; video</v>
      </c>
      <c r="R17" s="5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s="5" t="str">
        <f t="shared" si="2"/>
        <v>film &amp; video</v>
      </c>
      <c r="R18" s="5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s="5" t="str">
        <f t="shared" si="2"/>
        <v>film &amp; video</v>
      </c>
      <c r="R19" s="5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s="5" t="str">
        <f t="shared" si="2"/>
        <v>film &amp; video</v>
      </c>
      <c r="R20" s="5" t="str">
        <f t="shared" si="3"/>
        <v>television</v>
      </c>
      <c r="S20" s="9">
        <f t="shared" si="4"/>
        <v>41869.542314814811</v>
      </c>
      <c r="T20" s="9">
        <f t="shared" si="5"/>
        <v>41899.542314814811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s="5" t="str">
        <f t="shared" si="2"/>
        <v>film &amp; video</v>
      </c>
      <c r="R21" s="5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s="5" t="str">
        <f t="shared" si="2"/>
        <v>film &amp; video</v>
      </c>
      <c r="R22" s="5" t="str">
        <f t="shared" si="3"/>
        <v>television</v>
      </c>
      <c r="S22" s="9">
        <f t="shared" si="4"/>
        <v>42200.758240740739</v>
      </c>
      <c r="T22" s="9">
        <f t="shared" si="5"/>
        <v>42260.758240740739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s="5" t="str">
        <f t="shared" si="2"/>
        <v>film &amp; video</v>
      </c>
      <c r="R23" s="5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s="5" t="str">
        <f t="shared" si="2"/>
        <v>film &amp; video</v>
      </c>
      <c r="R24" s="5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s="5" t="str">
        <f t="shared" si="2"/>
        <v>film &amp; video</v>
      </c>
      <c r="R25" s="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s="5" t="str">
        <f t="shared" si="2"/>
        <v>film &amp; video</v>
      </c>
      <c r="R26" s="5" t="str">
        <f t="shared" si="3"/>
        <v>television</v>
      </c>
      <c r="S26" s="9">
        <f t="shared" si="4"/>
        <v>42229.820173611108</v>
      </c>
      <c r="T26" s="9">
        <f t="shared" si="5"/>
        <v>42262.818749999999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s="5" t="str">
        <f t="shared" si="2"/>
        <v>film &amp; video</v>
      </c>
      <c r="R27" s="5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s="5" t="str">
        <f t="shared" si="2"/>
        <v>film &amp; video</v>
      </c>
      <c r="R28" s="5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s="5" t="str">
        <f t="shared" si="2"/>
        <v>film &amp; video</v>
      </c>
      <c r="R29" s="5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s="5" t="str">
        <f t="shared" si="2"/>
        <v>film &amp; video</v>
      </c>
      <c r="R30" s="5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s="5" t="str">
        <f t="shared" si="2"/>
        <v>film &amp; video</v>
      </c>
      <c r="R31" s="5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s="5" t="str">
        <f t="shared" si="2"/>
        <v>film &amp; video</v>
      </c>
      <c r="R32" s="5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s="5" t="str">
        <f t="shared" si="2"/>
        <v>film &amp; video</v>
      </c>
      <c r="R33" s="5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s="5" t="str">
        <f t="shared" si="2"/>
        <v>film &amp; video</v>
      </c>
      <c r="R34" s="5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s="5" t="str">
        <f t="shared" si="2"/>
        <v>film &amp; video</v>
      </c>
      <c r="R35" s="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s="5" t="str">
        <f t="shared" si="2"/>
        <v>film &amp; video</v>
      </c>
      <c r="R36" s="5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s="5" t="str">
        <f t="shared" si="2"/>
        <v>film &amp; video</v>
      </c>
      <c r="R37" s="5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s="5" t="str">
        <f t="shared" si="2"/>
        <v>film &amp; video</v>
      </c>
      <c r="R38" s="5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s="5" t="str">
        <f t="shared" si="2"/>
        <v>film &amp; video</v>
      </c>
      <c r="R39" s="5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s="5" t="str">
        <f t="shared" si="2"/>
        <v>film &amp; video</v>
      </c>
      <c r="R40" s="5" t="str">
        <f t="shared" si="3"/>
        <v>television</v>
      </c>
      <c r="S40" s="9">
        <f t="shared" si="4"/>
        <v>41375.057222222225</v>
      </c>
      <c r="T40" s="9">
        <f t="shared" si="5"/>
        <v>41405.057222222225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s="5" t="str">
        <f t="shared" si="2"/>
        <v>film &amp; video</v>
      </c>
      <c r="R41" s="5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s="5" t="str">
        <f t="shared" si="2"/>
        <v>film &amp; video</v>
      </c>
      <c r="R42" s="5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s="5" t="str">
        <f t="shared" si="2"/>
        <v>film &amp; video</v>
      </c>
      <c r="R43" s="5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s="5" t="str">
        <f t="shared" si="2"/>
        <v>film &amp; video</v>
      </c>
      <c r="R44" s="5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s="5" t="str">
        <f t="shared" si="2"/>
        <v>film &amp; video</v>
      </c>
      <c r="R45" s="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s="5" t="str">
        <f t="shared" si="2"/>
        <v>film &amp; video</v>
      </c>
      <c r="R46" s="5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s="5" t="str">
        <f t="shared" si="2"/>
        <v>film &amp; video</v>
      </c>
      <c r="R47" s="5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s="5" t="str">
        <f t="shared" si="2"/>
        <v>film &amp; video</v>
      </c>
      <c r="R48" s="5" t="str">
        <f t="shared" si="3"/>
        <v>television</v>
      </c>
      <c r="S48" s="9">
        <f t="shared" si="4"/>
        <v>42323.96497685185</v>
      </c>
      <c r="T48" s="9">
        <f t="shared" si="5"/>
        <v>42353.96497685185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s="5" t="str">
        <f t="shared" si="2"/>
        <v>film &amp; video</v>
      </c>
      <c r="R49" s="5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s="5" t="str">
        <f t="shared" si="2"/>
        <v>film &amp; video</v>
      </c>
      <c r="R50" s="5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s="5" t="str">
        <f t="shared" si="2"/>
        <v>film &amp; video</v>
      </c>
      <c r="R51" s="5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s="5" t="str">
        <f t="shared" si="2"/>
        <v>film &amp; video</v>
      </c>
      <c r="R52" s="5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s="5" t="str">
        <f t="shared" si="2"/>
        <v>film &amp; video</v>
      </c>
      <c r="R53" s="5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s="5" t="str">
        <f t="shared" si="2"/>
        <v>film &amp; video</v>
      </c>
      <c r="R54" s="5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s="5" t="str">
        <f t="shared" si="2"/>
        <v>film &amp; video</v>
      </c>
      <c r="R55" s="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s="5" t="str">
        <f t="shared" si="2"/>
        <v>film &amp; video</v>
      </c>
      <c r="R56" s="5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s="5" t="str">
        <f t="shared" si="2"/>
        <v>film &amp; video</v>
      </c>
      <c r="R57" s="5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s="5" t="str">
        <f t="shared" si="2"/>
        <v>film &amp; video</v>
      </c>
      <c r="R58" s="5" t="str">
        <f t="shared" si="3"/>
        <v>television</v>
      </c>
      <c r="S58" s="9">
        <f t="shared" si="4"/>
        <v>42149.548888888894</v>
      </c>
      <c r="T58" s="9">
        <f t="shared" si="5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s="5" t="str">
        <f t="shared" si="2"/>
        <v>film &amp; video</v>
      </c>
      <c r="R59" s="5" t="str">
        <f t="shared" si="3"/>
        <v>television</v>
      </c>
      <c r="S59" s="9">
        <f t="shared" si="4"/>
        <v>42089.832893518513</v>
      </c>
      <c r="T59" s="9">
        <f t="shared" si="5"/>
        <v>42119.832893518513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s="5" t="str">
        <f t="shared" si="2"/>
        <v>film &amp; video</v>
      </c>
      <c r="R60" s="5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s="5" t="str">
        <f t="shared" si="2"/>
        <v>film &amp; video</v>
      </c>
      <c r="R61" s="5" t="str">
        <f t="shared" si="3"/>
        <v>television</v>
      </c>
      <c r="S61" s="9">
        <f t="shared" si="4"/>
        <v>42230.235833333332</v>
      </c>
      <c r="T61" s="9">
        <f t="shared" si="5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s="5" t="str">
        <f t="shared" si="2"/>
        <v>film &amp; video</v>
      </c>
      <c r="R62" s="5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s="5" t="str">
        <f t="shared" si="2"/>
        <v>film &amp; video</v>
      </c>
      <c r="R63" s="5" t="str">
        <f t="shared" si="3"/>
        <v>shorts</v>
      </c>
      <c r="S63" s="9">
        <f t="shared" si="4"/>
        <v>41409.814317129625</v>
      </c>
      <c r="T63" s="9">
        <f t="shared" si="5"/>
        <v>41431.814317129625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s="5" t="str">
        <f t="shared" si="2"/>
        <v>film &amp; video</v>
      </c>
      <c r="R64" s="5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s="5" t="str">
        <f t="shared" si="2"/>
        <v>film &amp; video</v>
      </c>
      <c r="R65" s="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s="5" t="str">
        <f t="shared" si="2"/>
        <v>film &amp; video</v>
      </c>
      <c r="R66" s="5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(E67/D67)*100</f>
        <v>107.52857142857141</v>
      </c>
      <c r="P67">
        <f t="shared" ref="P67:P130" si="7">E67/L67</f>
        <v>132.05263157894737</v>
      </c>
      <c r="Q67" s="5" t="str">
        <f t="shared" ref="Q67:Q130" si="8">LEFT(N67, SEARCH("/",N67,1)-1)</f>
        <v>film &amp; video</v>
      </c>
      <c r="R67" s="5" t="str">
        <f t="shared" ref="R67:R130" si="9">RIGHT(N67,LEN(N67)-FIND("/",N67,1))</f>
        <v>shorts</v>
      </c>
      <c r="S67" s="9">
        <f t="shared" ref="S67:S130" si="10">DATE(1970,1,1)+(J67/24/60/60)</f>
        <v>41835.821226851855</v>
      </c>
      <c r="T67" s="9">
        <f t="shared" ref="T67:T130" si="11">DATE(1970,1,1)+(I67/24/60/60)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s="5" t="str">
        <f t="shared" si="8"/>
        <v>film &amp; video</v>
      </c>
      <c r="R68" s="5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s="5" t="str">
        <f t="shared" si="8"/>
        <v>film &amp; video</v>
      </c>
      <c r="R69" s="5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s="5" t="str">
        <f t="shared" si="8"/>
        <v>film &amp; video</v>
      </c>
      <c r="R70" s="5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s="5" t="str">
        <f t="shared" si="8"/>
        <v>film &amp; video</v>
      </c>
      <c r="R71" s="5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s="5" t="str">
        <f t="shared" si="8"/>
        <v>film &amp; video</v>
      </c>
      <c r="R72" s="5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s="5" t="str">
        <f t="shared" si="8"/>
        <v>film &amp; video</v>
      </c>
      <c r="R73" s="5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s="5" t="str">
        <f t="shared" si="8"/>
        <v>film &amp; video</v>
      </c>
      <c r="R74" s="5" t="str">
        <f t="shared" si="9"/>
        <v>shorts</v>
      </c>
      <c r="S74" s="9">
        <f t="shared" si="10"/>
        <v>41208.010196759264</v>
      </c>
      <c r="T74" s="9">
        <f t="shared" si="11"/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s="5" t="str">
        <f t="shared" si="8"/>
        <v>film &amp; video</v>
      </c>
      <c r="R75" s="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s="5" t="str">
        <f t="shared" si="8"/>
        <v>film &amp; video</v>
      </c>
      <c r="R76" s="5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s="5" t="str">
        <f t="shared" si="8"/>
        <v>film &amp; video</v>
      </c>
      <c r="R77" s="5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s="5" t="str">
        <f t="shared" si="8"/>
        <v>film &amp; video</v>
      </c>
      <c r="R78" s="5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s="5" t="str">
        <f t="shared" si="8"/>
        <v>film &amp; video</v>
      </c>
      <c r="R79" s="5" t="str">
        <f t="shared" si="9"/>
        <v>shorts</v>
      </c>
      <c r="S79" s="9">
        <f t="shared" si="10"/>
        <v>40997.144872685181</v>
      </c>
      <c r="T79" s="9">
        <f t="shared" si="11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s="5" t="str">
        <f t="shared" si="8"/>
        <v>film &amp; video</v>
      </c>
      <c r="R80" s="5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s="5" t="str">
        <f t="shared" si="8"/>
        <v>film &amp; video</v>
      </c>
      <c r="R81" s="5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s="5" t="str">
        <f t="shared" si="8"/>
        <v>film &amp; video</v>
      </c>
      <c r="R82" s="5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s="5" t="str">
        <f t="shared" si="8"/>
        <v>film &amp; video</v>
      </c>
      <c r="R83" s="5" t="str">
        <f t="shared" si="9"/>
        <v>shorts</v>
      </c>
      <c r="S83" s="9">
        <f t="shared" si="10"/>
        <v>41100.158877314818</v>
      </c>
      <c r="T83" s="9">
        <f t="shared" si="11"/>
        <v>41104.126388888893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s="5" t="str">
        <f t="shared" si="8"/>
        <v>film &amp; video</v>
      </c>
      <c r="R84" s="5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s="5" t="str">
        <f t="shared" si="8"/>
        <v>film &amp; video</v>
      </c>
      <c r="R85" s="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s="5" t="str">
        <f t="shared" si="8"/>
        <v>film &amp; video</v>
      </c>
      <c r="R86" s="5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s="5" t="str">
        <f t="shared" si="8"/>
        <v>film &amp; video</v>
      </c>
      <c r="R87" s="5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s="5" t="str">
        <f t="shared" si="8"/>
        <v>film &amp; video</v>
      </c>
      <c r="R88" s="5" t="str">
        <f t="shared" si="9"/>
        <v>shorts</v>
      </c>
      <c r="S88" s="9">
        <f t="shared" si="10"/>
        <v>42291.556076388893</v>
      </c>
      <c r="T88" s="9">
        <f t="shared" si="11"/>
        <v>42365.597743055558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s="5" t="str">
        <f t="shared" si="8"/>
        <v>film &amp; video</v>
      </c>
      <c r="R89" s="5" t="str">
        <f t="shared" si="9"/>
        <v>shorts</v>
      </c>
      <c r="S89" s="9">
        <f t="shared" si="10"/>
        <v>40322.539386574077</v>
      </c>
      <c r="T89" s="9">
        <f t="shared" si="11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s="5" t="str">
        <f t="shared" si="8"/>
        <v>film &amp; video</v>
      </c>
      <c r="R90" s="5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s="5" t="str">
        <f t="shared" si="8"/>
        <v>film &amp; video</v>
      </c>
      <c r="R91" s="5" t="str">
        <f t="shared" si="9"/>
        <v>shorts</v>
      </c>
      <c r="S91" s="9">
        <f t="shared" si="10"/>
        <v>41402.752222222218</v>
      </c>
      <c r="T91" s="9">
        <f t="shared" si="11"/>
        <v>41427.752222222218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s="5" t="str">
        <f t="shared" si="8"/>
        <v>film &amp; video</v>
      </c>
      <c r="R92" s="5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s="5" t="str">
        <f t="shared" si="8"/>
        <v>film &amp; video</v>
      </c>
      <c r="R93" s="5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s="5" t="str">
        <f t="shared" si="8"/>
        <v>film &amp; video</v>
      </c>
      <c r="R94" s="5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s="5" t="str">
        <f t="shared" si="8"/>
        <v>film &amp; video</v>
      </c>
      <c r="R95" s="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s="5" t="str">
        <f t="shared" si="8"/>
        <v>film &amp; video</v>
      </c>
      <c r="R96" s="5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s="5" t="str">
        <f t="shared" si="8"/>
        <v>film &amp; video</v>
      </c>
      <c r="R97" s="5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s="5" t="str">
        <f t="shared" si="8"/>
        <v>film &amp; video</v>
      </c>
      <c r="R98" s="5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s="5" t="str">
        <f t="shared" si="8"/>
        <v>film &amp; video</v>
      </c>
      <c r="R99" s="5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s="5" t="str">
        <f t="shared" si="8"/>
        <v>film &amp; video</v>
      </c>
      <c r="R100" s="5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s="5" t="str">
        <f t="shared" si="8"/>
        <v>film &amp; video</v>
      </c>
      <c r="R101" s="5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s="5" t="str">
        <f t="shared" si="8"/>
        <v>film &amp; video</v>
      </c>
      <c r="R102" s="5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s="5" t="str">
        <f t="shared" si="8"/>
        <v>film &amp; video</v>
      </c>
      <c r="R103" s="5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s="5" t="str">
        <f t="shared" si="8"/>
        <v>film &amp; video</v>
      </c>
      <c r="R104" s="5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s="5" t="str">
        <f t="shared" si="8"/>
        <v>film &amp; video</v>
      </c>
      <c r="R105" s="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s="5" t="str">
        <f t="shared" si="8"/>
        <v>film &amp; video</v>
      </c>
      <c r="R106" s="5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s="5" t="str">
        <f t="shared" si="8"/>
        <v>film &amp; video</v>
      </c>
      <c r="R107" s="5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s="5" t="str">
        <f t="shared" si="8"/>
        <v>film &amp; video</v>
      </c>
      <c r="R108" s="5" t="str">
        <f t="shared" si="9"/>
        <v>shorts</v>
      </c>
      <c r="S108" s="9">
        <f t="shared" si="10"/>
        <v>40987.776631944442</v>
      </c>
      <c r="T108" s="9">
        <f t="shared" si="11"/>
        <v>41001.776631944442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s="5" t="str">
        <f t="shared" si="8"/>
        <v>film &amp; video</v>
      </c>
      <c r="R109" s="5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s="5" t="str">
        <f t="shared" si="8"/>
        <v>film &amp; video</v>
      </c>
      <c r="R110" s="5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s="5" t="str">
        <f t="shared" si="8"/>
        <v>film &amp; video</v>
      </c>
      <c r="R111" s="5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s="5" t="str">
        <f t="shared" si="8"/>
        <v>film &amp; video</v>
      </c>
      <c r="R112" s="5" t="str">
        <f t="shared" si="9"/>
        <v>shorts</v>
      </c>
      <c r="S112" s="9">
        <f t="shared" si="10"/>
        <v>41557.949687499997</v>
      </c>
      <c r="T112" s="9">
        <f t="shared" si="11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s="5" t="str">
        <f t="shared" si="8"/>
        <v>film &amp; video</v>
      </c>
      <c r="R113" s="5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s="5" t="str">
        <f t="shared" si="8"/>
        <v>film &amp; video</v>
      </c>
      <c r="R114" s="5" t="str">
        <f t="shared" si="9"/>
        <v>shorts</v>
      </c>
      <c r="S114" s="9">
        <f t="shared" si="10"/>
        <v>41718.043032407411</v>
      </c>
      <c r="T114" s="9">
        <f t="shared" si="11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s="5" t="str">
        <f t="shared" si="8"/>
        <v>film &amp; video</v>
      </c>
      <c r="R115" s="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s="5" t="str">
        <f t="shared" si="8"/>
        <v>film &amp; video</v>
      </c>
      <c r="R116" s="5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s="5" t="str">
        <f t="shared" si="8"/>
        <v>film &amp; video</v>
      </c>
      <c r="R117" s="5" t="str">
        <f t="shared" si="9"/>
        <v>shorts</v>
      </c>
      <c r="S117" s="9">
        <f t="shared" si="10"/>
        <v>40918.738935185189</v>
      </c>
      <c r="T117" s="9">
        <f t="shared" si="11"/>
        <v>40943.738935185189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s="5" t="str">
        <f t="shared" si="8"/>
        <v>film &amp; video</v>
      </c>
      <c r="R118" s="5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s="5" t="str">
        <f t="shared" si="8"/>
        <v>film &amp; video</v>
      </c>
      <c r="R119" s="5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s="5" t="str">
        <f t="shared" si="8"/>
        <v>film &amp; video</v>
      </c>
      <c r="R120" s="5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s="5" t="str">
        <f t="shared" si="8"/>
        <v>film &amp; video</v>
      </c>
      <c r="R121" s="5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s="5" t="str">
        <f t="shared" si="8"/>
        <v>film &amp; video</v>
      </c>
      <c r="R122" s="5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s="5" t="str">
        <f t="shared" si="8"/>
        <v>film &amp; video</v>
      </c>
      <c r="R123" s="5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s="5" t="str">
        <f t="shared" si="8"/>
        <v>film &amp; video</v>
      </c>
      <c r="R124" s="5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s="5" t="str">
        <f t="shared" si="8"/>
        <v>film &amp; video</v>
      </c>
      <c r="R125" s="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s="5" t="str">
        <f t="shared" si="8"/>
        <v>film &amp; video</v>
      </c>
      <c r="R126" s="5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s="5" t="str">
        <f t="shared" si="8"/>
        <v>film &amp; video</v>
      </c>
      <c r="R127" s="5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s="5" t="str">
        <f t="shared" si="8"/>
        <v>film &amp; video</v>
      </c>
      <c r="R128" s="5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s="5" t="str">
        <f t="shared" si="8"/>
        <v>film &amp; video</v>
      </c>
      <c r="R129" s="5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s="5" t="str">
        <f t="shared" si="8"/>
        <v>film &amp; video</v>
      </c>
      <c r="R130" s="5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(E131/D131)*100</f>
        <v>0</v>
      </c>
      <c r="P131" t="e">
        <f t="shared" ref="P131:P194" si="13">E131/L131</f>
        <v>#DIV/0!</v>
      </c>
      <c r="Q131" s="5" t="str">
        <f t="shared" ref="Q131:Q194" si="14">LEFT(N131, SEARCH("/",N131,1)-1)</f>
        <v>film &amp; video</v>
      </c>
      <c r="R131" s="5" t="str">
        <f t="shared" ref="R131:R194" si="15">RIGHT(N131,LEN(N131)-FIND("/",N131,1))</f>
        <v>science fiction</v>
      </c>
      <c r="S131" s="9">
        <f t="shared" ref="S131:S194" si="16">DATE(1970,1,1)+(J131/24/60/60)</f>
        <v>41882.937303240738</v>
      </c>
      <c r="T131" s="9">
        <f t="shared" ref="T131:T194" si="17">DATE(1970,1,1)+(I131/24/60/60)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s="5" t="str">
        <f t="shared" si="14"/>
        <v>film &amp; video</v>
      </c>
      <c r="R132" s="5" t="str">
        <f t="shared" si="15"/>
        <v>science fiction</v>
      </c>
      <c r="S132" s="9">
        <f t="shared" si="16"/>
        <v>41778.91541666667</v>
      </c>
      <c r="T132" s="9">
        <f t="shared" si="17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s="5" t="str">
        <f t="shared" si="14"/>
        <v>film &amp; video</v>
      </c>
      <c r="R133" s="5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s="5" t="str">
        <f t="shared" si="14"/>
        <v>film &amp; video</v>
      </c>
      <c r="R134" s="5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s="5" t="str">
        <f t="shared" si="14"/>
        <v>film &amp; video</v>
      </c>
      <c r="R135" s="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s="5" t="str">
        <f t="shared" si="14"/>
        <v>film &amp; video</v>
      </c>
      <c r="R136" s="5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s="5" t="str">
        <f t="shared" si="14"/>
        <v>film &amp; video</v>
      </c>
      <c r="R137" s="5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s="5" t="str">
        <f t="shared" si="14"/>
        <v>film &amp; video</v>
      </c>
      <c r="R138" s="5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s="5" t="str">
        <f t="shared" si="14"/>
        <v>film &amp; video</v>
      </c>
      <c r="R139" s="5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s="5" t="str">
        <f t="shared" si="14"/>
        <v>film &amp; video</v>
      </c>
      <c r="R140" s="5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s="5" t="str">
        <f t="shared" si="14"/>
        <v>film &amp; video</v>
      </c>
      <c r="R141" s="5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s="5" t="str">
        <f t="shared" si="14"/>
        <v>film &amp; video</v>
      </c>
      <c r="R142" s="5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s="5" t="str">
        <f t="shared" si="14"/>
        <v>film &amp; video</v>
      </c>
      <c r="R143" s="5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s="5" t="str">
        <f t="shared" si="14"/>
        <v>film &amp; video</v>
      </c>
      <c r="R144" s="5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s="5" t="str">
        <f t="shared" si="14"/>
        <v>film &amp; video</v>
      </c>
      <c r="R145" s="5" t="str">
        <f t="shared" si="15"/>
        <v>science fiction</v>
      </c>
      <c r="S145" s="9">
        <f t="shared" si="16"/>
        <v>42559.064143518517</v>
      </c>
      <c r="T145" s="9">
        <f t="shared" si="17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s="5" t="str">
        <f t="shared" si="14"/>
        <v>film &amp; video</v>
      </c>
      <c r="R146" s="5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s="5" t="str">
        <f t="shared" si="14"/>
        <v>film &amp; video</v>
      </c>
      <c r="R147" s="5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s="5" t="str">
        <f t="shared" si="14"/>
        <v>film &amp; video</v>
      </c>
      <c r="R148" s="5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s="5" t="str">
        <f t="shared" si="14"/>
        <v>film &amp; video</v>
      </c>
      <c r="R149" s="5" t="str">
        <f t="shared" si="15"/>
        <v>science fiction</v>
      </c>
      <c r="S149" s="9">
        <f t="shared" si="16"/>
        <v>41969.767824074072</v>
      </c>
      <c r="T149" s="9">
        <f t="shared" si="17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s="5" t="str">
        <f t="shared" si="14"/>
        <v>film &amp; video</v>
      </c>
      <c r="R150" s="5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s="5" t="str">
        <f t="shared" si="14"/>
        <v>film &amp; video</v>
      </c>
      <c r="R151" s="5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s="5" t="str">
        <f t="shared" si="14"/>
        <v>film &amp; video</v>
      </c>
      <c r="R152" s="5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s="5" t="str">
        <f t="shared" si="14"/>
        <v>film &amp; video</v>
      </c>
      <c r="R153" s="5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s="5" t="str">
        <f t="shared" si="14"/>
        <v>film &amp; video</v>
      </c>
      <c r="R154" s="5" t="str">
        <f t="shared" si="15"/>
        <v>science fiction</v>
      </c>
      <c r="S154" s="9">
        <f t="shared" si="16"/>
        <v>41875.077546296292</v>
      </c>
      <c r="T154" s="9">
        <f t="shared" si="17"/>
        <v>41905.077546296292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s="5" t="str">
        <f t="shared" si="14"/>
        <v>film &amp; video</v>
      </c>
      <c r="R155" s="5" t="str">
        <f t="shared" si="15"/>
        <v>science fiction</v>
      </c>
      <c r="S155" s="9">
        <f t="shared" si="16"/>
        <v>41933.586157407408</v>
      </c>
      <c r="T155" s="9">
        <f t="shared" si="17"/>
        <v>41975.627824074072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s="5" t="str">
        <f t="shared" si="14"/>
        <v>film &amp; video</v>
      </c>
      <c r="R156" s="5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s="5" t="str">
        <f t="shared" si="14"/>
        <v>film &amp; video</v>
      </c>
      <c r="R157" s="5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s="5" t="str">
        <f t="shared" si="14"/>
        <v>film &amp; video</v>
      </c>
      <c r="R158" s="5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s="5" t="str">
        <f t="shared" si="14"/>
        <v>film &amp; video</v>
      </c>
      <c r="R159" s="5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s="5" t="str">
        <f t="shared" si="14"/>
        <v>film &amp; video</v>
      </c>
      <c r="R160" s="5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s="5" t="str">
        <f t="shared" si="14"/>
        <v>film &amp; video</v>
      </c>
      <c r="R161" s="5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s="5" t="str">
        <f t="shared" si="14"/>
        <v>film &amp; video</v>
      </c>
      <c r="R162" s="5" t="str">
        <f t="shared" si="15"/>
        <v>drama</v>
      </c>
      <c r="S162" s="9">
        <f t="shared" si="16"/>
        <v>42171.913090277776</v>
      </c>
      <c r="T162" s="9">
        <f t="shared" si="17"/>
        <v>42231.913090277776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s="5" t="str">
        <f t="shared" si="14"/>
        <v>film &amp; video</v>
      </c>
      <c r="R163" s="5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s="5" t="str">
        <f t="shared" si="14"/>
        <v>film &amp; video</v>
      </c>
      <c r="R164" s="5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s="5" t="str">
        <f t="shared" si="14"/>
        <v>film &amp; video</v>
      </c>
      <c r="R165" s="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s="5" t="str">
        <f t="shared" si="14"/>
        <v>film &amp; video</v>
      </c>
      <c r="R166" s="5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s="5" t="str">
        <f t="shared" si="14"/>
        <v>film &amp; video</v>
      </c>
      <c r="R167" s="5" t="str">
        <f t="shared" si="15"/>
        <v>drama</v>
      </c>
      <c r="S167" s="9">
        <f t="shared" si="16"/>
        <v>42351.658842592595</v>
      </c>
      <c r="T167" s="9">
        <f t="shared" si="17"/>
        <v>42381.658842592595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s="5" t="str">
        <f t="shared" si="14"/>
        <v>film &amp; video</v>
      </c>
      <c r="R168" s="5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s="5" t="str">
        <f t="shared" si="14"/>
        <v>film &amp; video</v>
      </c>
      <c r="R169" s="5" t="str">
        <f t="shared" si="15"/>
        <v>drama</v>
      </c>
      <c r="S169" s="9">
        <f t="shared" si="16"/>
        <v>42160.927488425928</v>
      </c>
      <c r="T169" s="9">
        <f t="shared" si="17"/>
        <v>42220.927488425928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s="5" t="str">
        <f t="shared" si="14"/>
        <v>film &amp; video</v>
      </c>
      <c r="R170" s="5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s="5" t="str">
        <f t="shared" si="14"/>
        <v>film &amp; video</v>
      </c>
      <c r="R171" s="5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s="5" t="str">
        <f t="shared" si="14"/>
        <v>film &amp; video</v>
      </c>
      <c r="R172" s="5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s="5" t="str">
        <f t="shared" si="14"/>
        <v>film &amp; video</v>
      </c>
      <c r="R173" s="5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s="5" t="str">
        <f t="shared" si="14"/>
        <v>film &amp; video</v>
      </c>
      <c r="R174" s="5" t="str">
        <f t="shared" si="15"/>
        <v>drama</v>
      </c>
      <c r="S174" s="9">
        <f t="shared" si="16"/>
        <v>42047.394942129627</v>
      </c>
      <c r="T174" s="9">
        <f t="shared" si="17"/>
        <v>42082.353275462963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s="5" t="str">
        <f t="shared" si="14"/>
        <v>film &amp; video</v>
      </c>
      <c r="R175" s="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s="5" t="str">
        <f t="shared" si="14"/>
        <v>film &amp; video</v>
      </c>
      <c r="R176" s="5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s="5" t="str">
        <f t="shared" si="14"/>
        <v>film &amp; video</v>
      </c>
      <c r="R177" s="5" t="str">
        <f t="shared" si="15"/>
        <v>drama</v>
      </c>
      <c r="S177" s="9">
        <f t="shared" si="16"/>
        <v>41855.777905092596</v>
      </c>
      <c r="T177" s="9">
        <f t="shared" si="17"/>
        <v>41880.777905092596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s="5" t="str">
        <f t="shared" si="14"/>
        <v>film &amp; video</v>
      </c>
      <c r="R178" s="5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s="5" t="str">
        <f t="shared" si="14"/>
        <v>film &amp; video</v>
      </c>
      <c r="R179" s="5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s="5" t="str">
        <f t="shared" si="14"/>
        <v>film &amp; video</v>
      </c>
      <c r="R180" s="5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s="5" t="str">
        <f t="shared" si="14"/>
        <v>film &amp; video</v>
      </c>
      <c r="R181" s="5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s="5" t="str">
        <f t="shared" si="14"/>
        <v>film &amp; video</v>
      </c>
      <c r="R182" s="5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s="5" t="str">
        <f t="shared" si="14"/>
        <v>film &amp; video</v>
      </c>
      <c r="R183" s="5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s="5" t="str">
        <f t="shared" si="14"/>
        <v>film &amp; video</v>
      </c>
      <c r="R184" s="5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s="5" t="str">
        <f t="shared" si="14"/>
        <v>film &amp; video</v>
      </c>
      <c r="R185" s="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s="5" t="str">
        <f t="shared" si="14"/>
        <v>film &amp; video</v>
      </c>
      <c r="R186" s="5" t="str">
        <f t="shared" si="15"/>
        <v>drama</v>
      </c>
      <c r="S186" s="9">
        <f t="shared" si="16"/>
        <v>41825.791226851848</v>
      </c>
      <c r="T186" s="9">
        <f t="shared" si="17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s="5" t="str">
        <f t="shared" si="14"/>
        <v>film &amp; video</v>
      </c>
      <c r="R187" s="5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s="5" t="str">
        <f t="shared" si="14"/>
        <v>film &amp; video</v>
      </c>
      <c r="R188" s="5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s="5" t="str">
        <f t="shared" si="14"/>
        <v>film &amp; video</v>
      </c>
      <c r="R189" s="5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s="5" t="str">
        <f t="shared" si="14"/>
        <v>film &amp; video</v>
      </c>
      <c r="R190" s="5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s="5" t="str">
        <f t="shared" si="14"/>
        <v>film &amp; video</v>
      </c>
      <c r="R191" s="5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s="5" t="str">
        <f t="shared" si="14"/>
        <v>film &amp; video</v>
      </c>
      <c r="R192" s="5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s="5" t="str">
        <f t="shared" si="14"/>
        <v>film &amp; video</v>
      </c>
      <c r="R193" s="5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s="5" t="str">
        <f t="shared" si="14"/>
        <v>film &amp; video</v>
      </c>
      <c r="R194" s="5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(E195/D195)*100</f>
        <v>0</v>
      </c>
      <c r="P195" t="e">
        <f t="shared" ref="P195:P258" si="19">E195/L195</f>
        <v>#DIV/0!</v>
      </c>
      <c r="Q195" s="5" t="str">
        <f t="shared" ref="Q195:Q258" si="20">LEFT(N195, SEARCH("/",N195,1)-1)</f>
        <v>film &amp; video</v>
      </c>
      <c r="R195" s="5" t="str">
        <f t="shared" ref="R195:R258" si="21">RIGHT(N195,LEN(N195)-FIND("/",N195,1))</f>
        <v>drama</v>
      </c>
      <c r="S195" s="9">
        <f t="shared" ref="S195:S258" si="22">DATE(1970,1,1)+(J195/24/60/60)</f>
        <v>41911.934791666667</v>
      </c>
      <c r="T195" s="9">
        <f t="shared" ref="T195:T258" si="23">DATE(1970,1,1)+(I195/24/60/60)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s="5" t="str">
        <f t="shared" si="20"/>
        <v>film &amp; video</v>
      </c>
      <c r="R196" s="5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s="5" t="str">
        <f t="shared" si="20"/>
        <v>film &amp; video</v>
      </c>
      <c r="R197" s="5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s="5" t="str">
        <f t="shared" si="20"/>
        <v>film &amp; video</v>
      </c>
      <c r="R198" s="5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s="5" t="str">
        <f t="shared" si="20"/>
        <v>film &amp; video</v>
      </c>
      <c r="R199" s="5" t="str">
        <f t="shared" si="21"/>
        <v>drama</v>
      </c>
      <c r="S199" s="9">
        <f t="shared" si="22"/>
        <v>42741.848379629628</v>
      </c>
      <c r="T199" s="9">
        <f t="shared" si="23"/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s="5" t="str">
        <f t="shared" si="20"/>
        <v>film &amp; video</v>
      </c>
      <c r="R200" s="5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s="5" t="str">
        <f t="shared" si="20"/>
        <v>film &amp; video</v>
      </c>
      <c r="R201" s="5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s="5" t="str">
        <f t="shared" si="20"/>
        <v>film &amp; video</v>
      </c>
      <c r="R202" s="5" t="str">
        <f t="shared" si="21"/>
        <v>drama</v>
      </c>
      <c r="S202" s="9">
        <f t="shared" si="22"/>
        <v>41867.083368055552</v>
      </c>
      <c r="T202" s="9">
        <f t="shared" si="23"/>
        <v>41897.083368055552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s="5" t="str">
        <f t="shared" si="20"/>
        <v>film &amp; video</v>
      </c>
      <c r="R203" s="5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s="5" t="str">
        <f t="shared" si="20"/>
        <v>film &amp; video</v>
      </c>
      <c r="R204" s="5" t="str">
        <f t="shared" si="21"/>
        <v>drama</v>
      </c>
      <c r="S204" s="9">
        <f t="shared" si="22"/>
        <v>42255.927824074068</v>
      </c>
      <c r="T204" s="9">
        <f t="shared" si="23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s="5" t="str">
        <f t="shared" si="20"/>
        <v>film &amp; video</v>
      </c>
      <c r="R205" s="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s="5" t="str">
        <f t="shared" si="20"/>
        <v>film &amp; video</v>
      </c>
      <c r="R206" s="5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s="5" t="str">
        <f t="shared" si="20"/>
        <v>film &amp; video</v>
      </c>
      <c r="R207" s="5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s="5" t="str">
        <f t="shared" si="20"/>
        <v>film &amp; video</v>
      </c>
      <c r="R208" s="5" t="str">
        <f t="shared" si="21"/>
        <v>drama</v>
      </c>
      <c r="S208" s="9">
        <f t="shared" si="22"/>
        <v>42567.004432870373</v>
      </c>
      <c r="T208" s="9">
        <f t="shared" si="23"/>
        <v>42588.004432870373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s="5" t="str">
        <f t="shared" si="20"/>
        <v>film &amp; video</v>
      </c>
      <c r="R209" s="5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s="5" t="str">
        <f t="shared" si="20"/>
        <v>film &amp; video</v>
      </c>
      <c r="R210" s="5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s="5" t="str">
        <f t="shared" si="20"/>
        <v>film &amp; video</v>
      </c>
      <c r="R211" s="5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s="5" t="str">
        <f t="shared" si="20"/>
        <v>film &amp; video</v>
      </c>
      <c r="R212" s="5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s="5" t="str">
        <f t="shared" si="20"/>
        <v>film &amp; video</v>
      </c>
      <c r="R213" s="5" t="str">
        <f t="shared" si="21"/>
        <v>drama</v>
      </c>
      <c r="S213" s="9">
        <f t="shared" si="22"/>
        <v>42236.159918981481</v>
      </c>
      <c r="T213" s="9">
        <f t="shared" si="23"/>
        <v>42266.159918981481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s="5" t="str">
        <f t="shared" si="20"/>
        <v>film &amp; video</v>
      </c>
      <c r="R214" s="5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s="5" t="str">
        <f t="shared" si="20"/>
        <v>film &amp; video</v>
      </c>
      <c r="R215" s="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s="5" t="str">
        <f t="shared" si="20"/>
        <v>film &amp; video</v>
      </c>
      <c r="R216" s="5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s="5" t="str">
        <f t="shared" si="20"/>
        <v>film &amp; video</v>
      </c>
      <c r="R217" s="5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s="5" t="str">
        <f t="shared" si="20"/>
        <v>film &amp; video</v>
      </c>
      <c r="R218" s="5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s="5" t="str">
        <f t="shared" si="20"/>
        <v>film &amp; video</v>
      </c>
      <c r="R219" s="5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s="5" t="str">
        <f t="shared" si="20"/>
        <v>film &amp; video</v>
      </c>
      <c r="R220" s="5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s="5" t="str">
        <f t="shared" si="20"/>
        <v>film &amp; video</v>
      </c>
      <c r="R221" s="5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s="5" t="str">
        <f t="shared" si="20"/>
        <v>film &amp; video</v>
      </c>
      <c r="R222" s="5" t="str">
        <f t="shared" si="21"/>
        <v>drama</v>
      </c>
      <c r="S222" s="9">
        <f t="shared" si="22"/>
        <v>42195.643865740742</v>
      </c>
      <c r="T222" s="9">
        <f t="shared" si="23"/>
        <v>42236.837500000001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s="5" t="str">
        <f t="shared" si="20"/>
        <v>film &amp; video</v>
      </c>
      <c r="R223" s="5" t="str">
        <f t="shared" si="21"/>
        <v>drama</v>
      </c>
      <c r="S223" s="9">
        <f t="shared" si="22"/>
        <v>42031.837546296294</v>
      </c>
      <c r="T223" s="9">
        <f t="shared" si="23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s="5" t="str">
        <f t="shared" si="20"/>
        <v>film &amp; video</v>
      </c>
      <c r="R224" s="5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s="5" t="str">
        <f t="shared" si="20"/>
        <v>film &amp; video</v>
      </c>
      <c r="R225" s="5" t="str">
        <f t="shared" si="21"/>
        <v>drama</v>
      </c>
      <c r="S225" s="9">
        <f t="shared" si="22"/>
        <v>42482.048032407401</v>
      </c>
      <c r="T225" s="9">
        <f t="shared" si="23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s="5" t="str">
        <f t="shared" si="20"/>
        <v>film &amp; video</v>
      </c>
      <c r="R226" s="5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s="5" t="str">
        <f t="shared" si="20"/>
        <v>film &amp; video</v>
      </c>
      <c r="R227" s="5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s="5" t="str">
        <f t="shared" si="20"/>
        <v>film &amp; video</v>
      </c>
      <c r="R228" s="5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s="5" t="str">
        <f t="shared" si="20"/>
        <v>film &amp; video</v>
      </c>
      <c r="R229" s="5" t="str">
        <f t="shared" si="21"/>
        <v>drama</v>
      </c>
      <c r="S229" s="9">
        <f t="shared" si="22"/>
        <v>42164.89399305555</v>
      </c>
      <c r="T229" s="9">
        <f t="shared" si="23"/>
        <v>42194.89399305555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s="5" t="str">
        <f t="shared" si="20"/>
        <v>film &amp; video</v>
      </c>
      <c r="R230" s="5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s="5" t="str">
        <f t="shared" si="20"/>
        <v>film &amp; video</v>
      </c>
      <c r="R231" s="5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s="5" t="str">
        <f t="shared" si="20"/>
        <v>film &amp; video</v>
      </c>
      <c r="R232" s="5" t="str">
        <f t="shared" si="21"/>
        <v>drama</v>
      </c>
      <c r="S232" s="9">
        <f t="shared" si="22"/>
        <v>42129.77721064815</v>
      </c>
      <c r="T232" s="9">
        <f t="shared" si="23"/>
        <v>42159.77721064815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s="5" t="str">
        <f t="shared" si="20"/>
        <v>film &amp; video</v>
      </c>
      <c r="R233" s="5" t="str">
        <f t="shared" si="21"/>
        <v>drama</v>
      </c>
      <c r="S233" s="9">
        <f t="shared" si="22"/>
        <v>42341.958923611106</v>
      </c>
      <c r="T233" s="9">
        <f t="shared" si="23"/>
        <v>42371.958923611106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s="5" t="str">
        <f t="shared" si="20"/>
        <v>film &amp; video</v>
      </c>
      <c r="R234" s="5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s="5" t="str">
        <f t="shared" si="20"/>
        <v>film &amp; video</v>
      </c>
      <c r="R235" s="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s="5" t="str">
        <f t="shared" si="20"/>
        <v>film &amp; video</v>
      </c>
      <c r="R236" s="5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s="5" t="str">
        <f t="shared" si="20"/>
        <v>film &amp; video</v>
      </c>
      <c r="R237" s="5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s="5" t="str">
        <f t="shared" si="20"/>
        <v>film &amp; video</v>
      </c>
      <c r="R238" s="5" t="str">
        <f t="shared" si="21"/>
        <v>drama</v>
      </c>
      <c r="S238" s="9">
        <f t="shared" si="22"/>
        <v>42321.084479166668</v>
      </c>
      <c r="T238" s="9">
        <f t="shared" si="23"/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s="5" t="str">
        <f t="shared" si="20"/>
        <v>film &amp; video</v>
      </c>
      <c r="R239" s="5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s="5" t="str">
        <f t="shared" si="20"/>
        <v>film &amp; video</v>
      </c>
      <c r="R240" s="5" t="str">
        <f t="shared" si="21"/>
        <v>drama</v>
      </c>
      <c r="S240" s="9">
        <f t="shared" si="22"/>
        <v>42713.962500000001</v>
      </c>
      <c r="T240" s="9">
        <f t="shared" si="23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s="5" t="str">
        <f t="shared" si="20"/>
        <v>film &amp; video</v>
      </c>
      <c r="R241" s="5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s="5" t="str">
        <f t="shared" si="20"/>
        <v>film &amp; video</v>
      </c>
      <c r="R242" s="5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s="5" t="str">
        <f t="shared" si="20"/>
        <v>film &amp; video</v>
      </c>
      <c r="R243" s="5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s="5" t="str">
        <f t="shared" si="20"/>
        <v>film &amp; video</v>
      </c>
      <c r="R244" s="5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s="5" t="str">
        <f t="shared" si="20"/>
        <v>film &amp; video</v>
      </c>
      <c r="R245" s="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s="5" t="str">
        <f t="shared" si="20"/>
        <v>film &amp; video</v>
      </c>
      <c r="R246" s="5" t="str">
        <f t="shared" si="21"/>
        <v>documentary</v>
      </c>
      <c r="S246" s="9">
        <f t="shared" si="22"/>
        <v>40213.323599537034</v>
      </c>
      <c r="T246" s="9">
        <f t="shared" si="23"/>
        <v>40253.295833333337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s="5" t="str">
        <f t="shared" si="20"/>
        <v>film &amp; video</v>
      </c>
      <c r="R247" s="5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s="5" t="str">
        <f t="shared" si="20"/>
        <v>film &amp; video</v>
      </c>
      <c r="R248" s="5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s="5" t="str">
        <f t="shared" si="20"/>
        <v>film &amp; video</v>
      </c>
      <c r="R249" s="5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s="5" t="str">
        <f t="shared" si="20"/>
        <v>film &amp; video</v>
      </c>
      <c r="R250" s="5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s="5" t="str">
        <f t="shared" si="20"/>
        <v>film &amp; video</v>
      </c>
      <c r="R251" s="5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s="5" t="str">
        <f t="shared" si="20"/>
        <v>film &amp; video</v>
      </c>
      <c r="R252" s="5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s="5" t="str">
        <f t="shared" si="20"/>
        <v>film &amp; video</v>
      </c>
      <c r="R253" s="5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s="5" t="str">
        <f t="shared" si="20"/>
        <v>film &amp; video</v>
      </c>
      <c r="R254" s="5" t="str">
        <f t="shared" si="21"/>
        <v>documentary</v>
      </c>
      <c r="S254" s="9">
        <f t="shared" si="22"/>
        <v>40266.66270833333</v>
      </c>
      <c r="T254" s="9">
        <f t="shared" si="23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s="5" t="str">
        <f t="shared" si="20"/>
        <v>film &amp; video</v>
      </c>
      <c r="R255" s="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s="5" t="str">
        <f t="shared" si="20"/>
        <v>film &amp; video</v>
      </c>
      <c r="R256" s="5" t="str">
        <f t="shared" si="21"/>
        <v>documentary</v>
      </c>
      <c r="S256" s="9">
        <f t="shared" si="22"/>
        <v>42263.952662037038</v>
      </c>
      <c r="T256" s="9">
        <f t="shared" si="23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s="5" t="str">
        <f t="shared" si="20"/>
        <v>film &amp; video</v>
      </c>
      <c r="R257" s="5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s="5" t="str">
        <f t="shared" si="20"/>
        <v>film &amp; video</v>
      </c>
      <c r="R258" s="5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(E259/D259)*100</f>
        <v>106.72648571428572</v>
      </c>
      <c r="P259">
        <f t="shared" ref="P259:P322" si="25">E259/L259</f>
        <v>66.70405357142856</v>
      </c>
      <c r="Q259" s="5" t="str">
        <f t="shared" ref="Q259:Q322" si="26">LEFT(N259, SEARCH("/",N259,1)-1)</f>
        <v>film &amp; video</v>
      </c>
      <c r="R259" s="5" t="str">
        <f t="shared" ref="R259:R322" si="27">RIGHT(N259,LEN(N259)-FIND("/",N259,1))</f>
        <v>documentary</v>
      </c>
      <c r="S259" s="9">
        <f t="shared" ref="S259:S322" si="28">DATE(1970,1,1)+(J259/24/60/60)</f>
        <v>42479.626875000002</v>
      </c>
      <c r="T259" s="9">
        <f t="shared" ref="T259:T322" si="29">DATE(1970,1,1)+(I259/24/60/60)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s="5" t="str">
        <f t="shared" si="26"/>
        <v>film &amp; video</v>
      </c>
      <c r="R260" s="5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s="5" t="str">
        <f t="shared" si="26"/>
        <v>film &amp; video</v>
      </c>
      <c r="R261" s="5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s="5" t="str">
        <f t="shared" si="26"/>
        <v>film &amp; video</v>
      </c>
      <c r="R262" s="5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s="5" t="str">
        <f t="shared" si="26"/>
        <v>film &amp; video</v>
      </c>
      <c r="R263" s="5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s="5" t="str">
        <f t="shared" si="26"/>
        <v>film &amp; video</v>
      </c>
      <c r="R264" s="5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s="5" t="str">
        <f t="shared" si="26"/>
        <v>film &amp; video</v>
      </c>
      <c r="R265" s="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s="5" t="str">
        <f t="shared" si="26"/>
        <v>film &amp; video</v>
      </c>
      <c r="R266" s="5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s="5" t="str">
        <f t="shared" si="26"/>
        <v>film &amp; video</v>
      </c>
      <c r="R267" s="5" t="str">
        <f t="shared" si="27"/>
        <v>documentary</v>
      </c>
      <c r="S267" s="9">
        <f t="shared" si="28"/>
        <v>40267.245717592596</v>
      </c>
      <c r="T267" s="9">
        <f t="shared" si="2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s="5" t="str">
        <f t="shared" si="26"/>
        <v>film &amp; video</v>
      </c>
      <c r="R268" s="5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s="5" t="str">
        <f t="shared" si="26"/>
        <v>film &amp; video</v>
      </c>
      <c r="R269" s="5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s="5" t="str">
        <f t="shared" si="26"/>
        <v>film &amp; video</v>
      </c>
      <c r="R270" s="5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s="5" t="str">
        <f t="shared" si="26"/>
        <v>film &amp; video</v>
      </c>
      <c r="R271" s="5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s="5" t="str">
        <f t="shared" si="26"/>
        <v>film &amp; video</v>
      </c>
      <c r="R272" s="5" t="str">
        <f t="shared" si="27"/>
        <v>documentary</v>
      </c>
      <c r="S272" s="9">
        <f t="shared" si="28"/>
        <v>40637.86655092593</v>
      </c>
      <c r="T272" s="9">
        <f t="shared" si="2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s="5" t="str">
        <f t="shared" si="26"/>
        <v>film &amp; video</v>
      </c>
      <c r="R273" s="5" t="str">
        <f t="shared" si="27"/>
        <v>documentary</v>
      </c>
      <c r="S273" s="9">
        <f t="shared" si="28"/>
        <v>41612.100243055553</v>
      </c>
      <c r="T273" s="9">
        <f t="shared" si="2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s="5" t="str">
        <f t="shared" si="26"/>
        <v>film &amp; video</v>
      </c>
      <c r="R274" s="5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s="5" t="str">
        <f t="shared" si="26"/>
        <v>film &amp; video</v>
      </c>
      <c r="R275" s="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s="5" t="str">
        <f t="shared" si="26"/>
        <v>film &amp; video</v>
      </c>
      <c r="R276" s="5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s="5" t="str">
        <f t="shared" si="26"/>
        <v>film &amp; video</v>
      </c>
      <c r="R277" s="5" t="str">
        <f t="shared" si="27"/>
        <v>documentary</v>
      </c>
      <c r="S277" s="9">
        <f t="shared" si="28"/>
        <v>41193.032013888886</v>
      </c>
      <c r="T277" s="9">
        <f t="shared" si="2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s="5" t="str">
        <f t="shared" si="26"/>
        <v>film &amp; video</v>
      </c>
      <c r="R278" s="5" t="str">
        <f t="shared" si="27"/>
        <v>documentary</v>
      </c>
      <c r="S278" s="9">
        <f t="shared" si="28"/>
        <v>40967.081875000003</v>
      </c>
      <c r="T278" s="9">
        <f t="shared" si="2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s="5" t="str">
        <f t="shared" si="26"/>
        <v>film &amp; video</v>
      </c>
      <c r="R279" s="5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s="5" t="str">
        <f t="shared" si="26"/>
        <v>film &amp; video</v>
      </c>
      <c r="R280" s="5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s="5" t="str">
        <f t="shared" si="26"/>
        <v>film &amp; video</v>
      </c>
      <c r="R281" s="5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s="5" t="str">
        <f t="shared" si="26"/>
        <v>film &amp; video</v>
      </c>
      <c r="R282" s="5" t="str">
        <f t="shared" si="27"/>
        <v>documentary</v>
      </c>
      <c r="S282" s="9">
        <f t="shared" si="28"/>
        <v>41744.590682870374</v>
      </c>
      <c r="T282" s="9">
        <f t="shared" si="29"/>
        <v>41789.590682870374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s="5" t="str">
        <f t="shared" si="26"/>
        <v>film &amp; video</v>
      </c>
      <c r="R283" s="5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s="5" t="str">
        <f t="shared" si="26"/>
        <v>film &amp; video</v>
      </c>
      <c r="R284" s="5" t="str">
        <f t="shared" si="27"/>
        <v>documentary</v>
      </c>
      <c r="S284" s="9">
        <f t="shared" si="28"/>
        <v>40194.920046296291</v>
      </c>
      <c r="T284" s="9">
        <f t="shared" si="2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s="5" t="str">
        <f t="shared" si="26"/>
        <v>film &amp; video</v>
      </c>
      <c r="R285" s="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s="5" t="str">
        <f t="shared" si="26"/>
        <v>film &amp; video</v>
      </c>
      <c r="R286" s="5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s="5" t="str">
        <f t="shared" si="26"/>
        <v>film &amp; video</v>
      </c>
      <c r="R287" s="5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s="5" t="str">
        <f t="shared" si="26"/>
        <v>film &amp; video</v>
      </c>
      <c r="R288" s="5" t="str">
        <f t="shared" si="27"/>
        <v>documentary</v>
      </c>
      <c r="S288" s="9">
        <f t="shared" si="28"/>
        <v>41313.816250000003</v>
      </c>
      <c r="T288" s="9">
        <f t="shared" si="2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s="5" t="str">
        <f t="shared" si="26"/>
        <v>film &amp; video</v>
      </c>
      <c r="R289" s="5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s="5" t="str">
        <f t="shared" si="26"/>
        <v>film &amp; video</v>
      </c>
      <c r="R290" s="5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s="5" t="str">
        <f t="shared" si="26"/>
        <v>film &amp; video</v>
      </c>
      <c r="R291" s="5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s="5" t="str">
        <f t="shared" si="26"/>
        <v>film &amp; video</v>
      </c>
      <c r="R292" s="5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s="5" t="str">
        <f t="shared" si="26"/>
        <v>film &amp; video</v>
      </c>
      <c r="R293" s="5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s="5" t="str">
        <f t="shared" si="26"/>
        <v>film &amp; video</v>
      </c>
      <c r="R294" s="5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s="5" t="str">
        <f t="shared" si="26"/>
        <v>film &amp; video</v>
      </c>
      <c r="R295" s="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s="5" t="str">
        <f t="shared" si="26"/>
        <v>film &amp; video</v>
      </c>
      <c r="R296" s="5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s="5" t="str">
        <f t="shared" si="26"/>
        <v>film &amp; video</v>
      </c>
      <c r="R297" s="5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s="5" t="str">
        <f t="shared" si="26"/>
        <v>film &amp; video</v>
      </c>
      <c r="R298" s="5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s="5" t="str">
        <f t="shared" si="26"/>
        <v>film &amp; video</v>
      </c>
      <c r="R299" s="5" t="str">
        <f t="shared" si="27"/>
        <v>documentary</v>
      </c>
      <c r="S299" s="9">
        <f t="shared" si="28"/>
        <v>42089.728020833332</v>
      </c>
      <c r="T299" s="9">
        <f t="shared" si="2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s="5" t="str">
        <f t="shared" si="26"/>
        <v>film &amp; video</v>
      </c>
      <c r="R300" s="5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s="5" t="str">
        <f t="shared" si="26"/>
        <v>film &amp; video</v>
      </c>
      <c r="R301" s="5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s="5" t="str">
        <f t="shared" si="26"/>
        <v>film &amp; video</v>
      </c>
      <c r="R302" s="5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s="5" t="str">
        <f t="shared" si="26"/>
        <v>film &amp; video</v>
      </c>
      <c r="R303" s="5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s="5" t="str">
        <f t="shared" si="26"/>
        <v>film &amp; video</v>
      </c>
      <c r="R304" s="5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s="5" t="str">
        <f t="shared" si="26"/>
        <v>film &amp; video</v>
      </c>
      <c r="R305" s="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s="5" t="str">
        <f t="shared" si="26"/>
        <v>film &amp; video</v>
      </c>
      <c r="R306" s="5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s="5" t="str">
        <f t="shared" si="26"/>
        <v>film &amp; video</v>
      </c>
      <c r="R307" s="5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s="5" t="str">
        <f t="shared" si="26"/>
        <v>film &amp; video</v>
      </c>
      <c r="R308" s="5" t="str">
        <f t="shared" si="27"/>
        <v>documentary</v>
      </c>
      <c r="S308" s="9">
        <f t="shared" si="28"/>
        <v>41333.837187500001</v>
      </c>
      <c r="T308" s="9">
        <f t="shared" si="29"/>
        <v>41353.79552083333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s="5" t="str">
        <f t="shared" si="26"/>
        <v>film &amp; video</v>
      </c>
      <c r="R309" s="5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s="5" t="str">
        <f t="shared" si="26"/>
        <v>film &amp; video</v>
      </c>
      <c r="R310" s="5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s="5" t="str">
        <f t="shared" si="26"/>
        <v>film &amp; video</v>
      </c>
      <c r="R311" s="5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s="5" t="str">
        <f t="shared" si="26"/>
        <v>film &amp; video</v>
      </c>
      <c r="R312" s="5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s="5" t="str">
        <f t="shared" si="26"/>
        <v>film &amp; video</v>
      </c>
      <c r="R313" s="5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s="5" t="str">
        <f t="shared" si="26"/>
        <v>film &amp; video</v>
      </c>
      <c r="R314" s="5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s="5" t="str">
        <f t="shared" si="26"/>
        <v>film &amp; video</v>
      </c>
      <c r="R315" s="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s="5" t="str">
        <f t="shared" si="26"/>
        <v>film &amp; video</v>
      </c>
      <c r="R316" s="5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s="5" t="str">
        <f t="shared" si="26"/>
        <v>film &amp; video</v>
      </c>
      <c r="R317" s="5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s="5" t="str">
        <f t="shared" si="26"/>
        <v>film &amp; video</v>
      </c>
      <c r="R318" s="5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s="5" t="str">
        <f t="shared" si="26"/>
        <v>film &amp; video</v>
      </c>
      <c r="R319" s="5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s="5" t="str">
        <f t="shared" si="26"/>
        <v>film &amp; video</v>
      </c>
      <c r="R320" s="5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s="5" t="str">
        <f t="shared" si="26"/>
        <v>film &amp; video</v>
      </c>
      <c r="R321" s="5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s="5" t="str">
        <f t="shared" si="26"/>
        <v>film &amp; video</v>
      </c>
      <c r="R322" s="5" t="str">
        <f t="shared" si="27"/>
        <v>documentary</v>
      </c>
      <c r="S322" s="9">
        <f t="shared" si="28"/>
        <v>42331.551307870373</v>
      </c>
      <c r="T322" s="9">
        <f t="shared" si="2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(E323/D323)*100</f>
        <v>102.66285714285715</v>
      </c>
      <c r="P323">
        <f t="shared" ref="P323:P386" si="31">E323/L323</f>
        <v>106.62314540059347</v>
      </c>
      <c r="Q323" s="5" t="str">
        <f t="shared" ref="Q323:Q386" si="32">LEFT(N323, SEARCH("/",N323,1)-1)</f>
        <v>film &amp; video</v>
      </c>
      <c r="R323" s="5" t="str">
        <f t="shared" ref="R323:R386" si="33">RIGHT(N323,LEN(N323)-FIND("/",N323,1))</f>
        <v>documentary</v>
      </c>
      <c r="S323" s="9">
        <f t="shared" ref="S323:S386" si="34">DATE(1970,1,1)+(J323/24/60/60)</f>
        <v>42647.446597222224</v>
      </c>
      <c r="T323" s="9">
        <f t="shared" ref="T323:T386" si="35">DATE(1970,1,1)+(I323/24/60/60)</f>
        <v>42682.488263888888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s="5" t="str">
        <f t="shared" si="32"/>
        <v>film &amp; video</v>
      </c>
      <c r="R324" s="5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s="5" t="str">
        <f t="shared" si="32"/>
        <v>film &amp; video</v>
      </c>
      <c r="R325" s="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s="5" t="str">
        <f t="shared" si="32"/>
        <v>film &amp; video</v>
      </c>
      <c r="R326" s="5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s="5" t="str">
        <f t="shared" si="32"/>
        <v>film &amp; video</v>
      </c>
      <c r="R327" s="5" t="str">
        <f t="shared" si="33"/>
        <v>documentary</v>
      </c>
      <c r="S327" s="9">
        <f t="shared" si="34"/>
        <v>42689.187881944446</v>
      </c>
      <c r="T327" s="9">
        <f t="shared" si="35"/>
        <v>42724.187881944446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s="5" t="str">
        <f t="shared" si="32"/>
        <v>film &amp; video</v>
      </c>
      <c r="R328" s="5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s="5" t="str">
        <f t="shared" si="32"/>
        <v>film &amp; video</v>
      </c>
      <c r="R329" s="5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s="5" t="str">
        <f t="shared" si="32"/>
        <v>film &amp; video</v>
      </c>
      <c r="R330" s="5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s="5" t="str">
        <f t="shared" si="32"/>
        <v>film &amp; video</v>
      </c>
      <c r="R331" s="5" t="str">
        <f t="shared" si="33"/>
        <v>documentary</v>
      </c>
      <c r="S331" s="9">
        <f t="shared" si="34"/>
        <v>42291.466747685183</v>
      </c>
      <c r="T331" s="9">
        <f t="shared" si="35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s="5" t="str">
        <f t="shared" si="32"/>
        <v>film &amp; video</v>
      </c>
      <c r="R332" s="5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s="5" t="str">
        <f t="shared" si="32"/>
        <v>film &amp; video</v>
      </c>
      <c r="R333" s="5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s="5" t="str">
        <f t="shared" si="32"/>
        <v>film &amp; video</v>
      </c>
      <c r="R334" s="5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s="5" t="str">
        <f t="shared" si="32"/>
        <v>film &amp; video</v>
      </c>
      <c r="R335" s="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s="5" t="str">
        <f t="shared" si="32"/>
        <v>film &amp; video</v>
      </c>
      <c r="R336" s="5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s="5" t="str">
        <f t="shared" si="32"/>
        <v>film &amp; video</v>
      </c>
      <c r="R337" s="5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s="5" t="str">
        <f t="shared" si="32"/>
        <v>film &amp; video</v>
      </c>
      <c r="R338" s="5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s="5" t="str">
        <f t="shared" si="32"/>
        <v>film &amp; video</v>
      </c>
      <c r="R339" s="5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s="5" t="str">
        <f t="shared" si="32"/>
        <v>film &amp; video</v>
      </c>
      <c r="R340" s="5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s="5" t="str">
        <f t="shared" si="32"/>
        <v>film &amp; video</v>
      </c>
      <c r="R341" s="5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s="5" t="str">
        <f t="shared" si="32"/>
        <v>film &amp; video</v>
      </c>
      <c r="R342" s="5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s="5" t="str">
        <f t="shared" si="32"/>
        <v>film &amp; video</v>
      </c>
      <c r="R343" s="5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s="5" t="str">
        <f t="shared" si="32"/>
        <v>film &amp; video</v>
      </c>
      <c r="R344" s="5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s="5" t="str">
        <f t="shared" si="32"/>
        <v>film &amp; video</v>
      </c>
      <c r="R345" s="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s="5" t="str">
        <f t="shared" si="32"/>
        <v>film &amp; video</v>
      </c>
      <c r="R346" s="5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s="5" t="str">
        <f t="shared" si="32"/>
        <v>film &amp; video</v>
      </c>
      <c r="R347" s="5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s="5" t="str">
        <f t="shared" si="32"/>
        <v>film &amp; video</v>
      </c>
      <c r="R348" s="5" t="str">
        <f t="shared" si="33"/>
        <v>documentary</v>
      </c>
      <c r="S348" s="9">
        <f t="shared" si="34"/>
        <v>42261.500243055554</v>
      </c>
      <c r="T348" s="9">
        <f t="shared" si="35"/>
        <v>42291.500243055554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s="5" t="str">
        <f t="shared" si="32"/>
        <v>film &amp; video</v>
      </c>
      <c r="R349" s="5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s="5" t="str">
        <f t="shared" si="32"/>
        <v>film &amp; video</v>
      </c>
      <c r="R350" s="5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s="5" t="str">
        <f t="shared" si="32"/>
        <v>film &amp; video</v>
      </c>
      <c r="R351" s="5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s="5" t="str">
        <f t="shared" si="32"/>
        <v>film &amp; video</v>
      </c>
      <c r="R352" s="5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s="5" t="str">
        <f t="shared" si="32"/>
        <v>film &amp; video</v>
      </c>
      <c r="R353" s="5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s="5" t="str">
        <f t="shared" si="32"/>
        <v>film &amp; video</v>
      </c>
      <c r="R354" s="5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s="5" t="str">
        <f t="shared" si="32"/>
        <v>film &amp; video</v>
      </c>
      <c r="R355" s="5" t="str">
        <f t="shared" si="33"/>
        <v>documentary</v>
      </c>
      <c r="S355" s="9">
        <f t="shared" si="34"/>
        <v>42297.791886574072</v>
      </c>
      <c r="T355" s="9">
        <f t="shared" si="35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s="5" t="str">
        <f t="shared" si="32"/>
        <v>film &amp; video</v>
      </c>
      <c r="R356" s="5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s="5" t="str">
        <f t="shared" si="32"/>
        <v>film &amp; video</v>
      </c>
      <c r="R357" s="5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s="5" t="str">
        <f t="shared" si="32"/>
        <v>film &amp; video</v>
      </c>
      <c r="R358" s="5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s="5" t="str">
        <f t="shared" si="32"/>
        <v>film &amp; video</v>
      </c>
      <c r="R359" s="5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s="5" t="str">
        <f t="shared" si="32"/>
        <v>film &amp; video</v>
      </c>
      <c r="R360" s="5" t="str">
        <f t="shared" si="33"/>
        <v>documentary</v>
      </c>
      <c r="S360" s="9">
        <f t="shared" si="34"/>
        <v>42507.860196759262</v>
      </c>
      <c r="T360" s="9">
        <f t="shared" si="35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s="5" t="str">
        <f t="shared" si="32"/>
        <v>film &amp; video</v>
      </c>
      <c r="R361" s="5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s="5" t="str">
        <f t="shared" si="32"/>
        <v>film &amp; video</v>
      </c>
      <c r="R362" s="5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s="5" t="str">
        <f t="shared" si="32"/>
        <v>film &amp; video</v>
      </c>
      <c r="R363" s="5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s="5" t="str">
        <f t="shared" si="32"/>
        <v>film &amp; video</v>
      </c>
      <c r="R364" s="5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s="5" t="str">
        <f t="shared" si="32"/>
        <v>film &amp; video</v>
      </c>
      <c r="R365" s="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s="5" t="str">
        <f t="shared" si="32"/>
        <v>film &amp; video</v>
      </c>
      <c r="R366" s="5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s="5" t="str">
        <f t="shared" si="32"/>
        <v>film &amp; video</v>
      </c>
      <c r="R367" s="5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s="5" t="str">
        <f t="shared" si="32"/>
        <v>film &amp; video</v>
      </c>
      <c r="R368" s="5" t="str">
        <f t="shared" si="33"/>
        <v>documentary</v>
      </c>
      <c r="S368" s="9">
        <f t="shared" si="34"/>
        <v>41019.793032407411</v>
      </c>
      <c r="T368" s="9">
        <f t="shared" si="35"/>
        <v>41049.793032407411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s="5" t="str">
        <f t="shared" si="32"/>
        <v>film &amp; video</v>
      </c>
      <c r="R369" s="5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s="5" t="str">
        <f t="shared" si="32"/>
        <v>film &amp; video</v>
      </c>
      <c r="R370" s="5" t="str">
        <f t="shared" si="33"/>
        <v>documentary</v>
      </c>
      <c r="S370" s="9">
        <f t="shared" si="34"/>
        <v>42043.605578703704</v>
      </c>
      <c r="T370" s="9">
        <f t="shared" si="35"/>
        <v>42078.56391203704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s="5" t="str">
        <f t="shared" si="32"/>
        <v>film &amp; video</v>
      </c>
      <c r="R371" s="5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s="5" t="str">
        <f t="shared" si="32"/>
        <v>film &amp; video</v>
      </c>
      <c r="R372" s="5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s="5" t="str">
        <f t="shared" si="32"/>
        <v>film &amp; video</v>
      </c>
      <c r="R373" s="5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s="5" t="str">
        <f t="shared" si="32"/>
        <v>film &amp; video</v>
      </c>
      <c r="R374" s="5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s="5" t="str">
        <f t="shared" si="32"/>
        <v>film &amp; video</v>
      </c>
      <c r="R375" s="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s="5" t="str">
        <f t="shared" si="32"/>
        <v>film &amp; video</v>
      </c>
      <c r="R376" s="5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s="5" t="str">
        <f t="shared" si="32"/>
        <v>film &amp; video</v>
      </c>
      <c r="R377" s="5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s="5" t="str">
        <f t="shared" si="32"/>
        <v>film &amp; video</v>
      </c>
      <c r="R378" s="5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s="5" t="str">
        <f t="shared" si="32"/>
        <v>film &amp; video</v>
      </c>
      <c r="R379" s="5" t="str">
        <f t="shared" si="33"/>
        <v>documentary</v>
      </c>
      <c r="S379" s="9">
        <f t="shared" si="34"/>
        <v>42292.250787037039</v>
      </c>
      <c r="T379" s="9">
        <f t="shared" si="35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s="5" t="str">
        <f t="shared" si="32"/>
        <v>film &amp; video</v>
      </c>
      <c r="R380" s="5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s="5" t="str">
        <f t="shared" si="32"/>
        <v>film &amp; video</v>
      </c>
      <c r="R381" s="5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s="5" t="str">
        <f t="shared" si="32"/>
        <v>film &amp; video</v>
      </c>
      <c r="R382" s="5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s="5" t="str">
        <f t="shared" si="32"/>
        <v>film &amp; video</v>
      </c>
      <c r="R383" s="5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s="5" t="str">
        <f t="shared" si="32"/>
        <v>film &amp; video</v>
      </c>
      <c r="R384" s="5" t="str">
        <f t="shared" si="33"/>
        <v>documentary</v>
      </c>
      <c r="S384" s="9">
        <f t="shared" si="34"/>
        <v>41144.709490740737</v>
      </c>
      <c r="T384" s="9">
        <f t="shared" si="35"/>
        <v>41158.709490740737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s="5" t="str">
        <f t="shared" si="32"/>
        <v>film &amp; video</v>
      </c>
      <c r="R385" s="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s="5" t="str">
        <f t="shared" si="32"/>
        <v>film &amp; video</v>
      </c>
      <c r="R386" s="5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(E387/D387)*100</f>
        <v>105.982</v>
      </c>
      <c r="P387">
        <f t="shared" ref="P387:P450" si="37">E387/L387</f>
        <v>111.79535864978902</v>
      </c>
      <c r="Q387" s="5" t="str">
        <f t="shared" ref="Q387:Q450" si="38">LEFT(N387, SEARCH("/",N387,1)-1)</f>
        <v>film &amp; video</v>
      </c>
      <c r="R387" s="5" t="str">
        <f t="shared" ref="R387:R450" si="39">RIGHT(N387,LEN(N387)-FIND("/",N387,1))</f>
        <v>documentary</v>
      </c>
      <c r="S387" s="9">
        <f t="shared" ref="S387:S450" si="40">DATE(1970,1,1)+(J387/24/60/60)</f>
        <v>41934.584502314814</v>
      </c>
      <c r="T387" s="9">
        <f t="shared" ref="T387:T450" si="41">DATE(1970,1,1)+(I387/24/60/60)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s="5" t="str">
        <f t="shared" si="38"/>
        <v>film &amp; video</v>
      </c>
      <c r="R388" s="5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s="5" t="str">
        <f t="shared" si="38"/>
        <v>film &amp; video</v>
      </c>
      <c r="R389" s="5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s="5" t="str">
        <f t="shared" si="38"/>
        <v>film &amp; video</v>
      </c>
      <c r="R390" s="5" t="str">
        <f t="shared" si="39"/>
        <v>documentary</v>
      </c>
      <c r="S390" s="9">
        <f t="shared" si="40"/>
        <v>42549.076157407406</v>
      </c>
      <c r="T390" s="9">
        <f t="shared" si="41"/>
        <v>42579.076157407406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s="5" t="str">
        <f t="shared" si="38"/>
        <v>film &amp; video</v>
      </c>
      <c r="R391" s="5" t="str">
        <f t="shared" si="39"/>
        <v>documentary</v>
      </c>
      <c r="S391" s="9">
        <f t="shared" si="40"/>
        <v>41674.063078703708</v>
      </c>
      <c r="T391" s="9">
        <f t="shared" si="41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s="5" t="str">
        <f t="shared" si="38"/>
        <v>film &amp; video</v>
      </c>
      <c r="R392" s="5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s="5" t="str">
        <f t="shared" si="38"/>
        <v>film &amp; video</v>
      </c>
      <c r="R393" s="5" t="str">
        <f t="shared" si="39"/>
        <v>documentary</v>
      </c>
      <c r="S393" s="9">
        <f t="shared" si="40"/>
        <v>40865.042256944442</v>
      </c>
      <c r="T393" s="9">
        <f t="shared" si="41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s="5" t="str">
        <f t="shared" si="38"/>
        <v>film &amp; video</v>
      </c>
      <c r="R394" s="5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s="5" t="str">
        <f t="shared" si="38"/>
        <v>film &amp; video</v>
      </c>
      <c r="R395" s="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s="5" t="str">
        <f t="shared" si="38"/>
        <v>film &amp; video</v>
      </c>
      <c r="R396" s="5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s="5" t="str">
        <f t="shared" si="38"/>
        <v>film &amp; video</v>
      </c>
      <c r="R397" s="5" t="str">
        <f t="shared" si="39"/>
        <v>documentary</v>
      </c>
      <c r="S397" s="9">
        <f t="shared" si="40"/>
        <v>40990.909259259264</v>
      </c>
      <c r="T397" s="9">
        <f t="shared" si="41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s="5" t="str">
        <f t="shared" si="38"/>
        <v>film &amp; video</v>
      </c>
      <c r="R398" s="5" t="str">
        <f t="shared" si="39"/>
        <v>documentary</v>
      </c>
      <c r="S398" s="9">
        <f t="shared" si="40"/>
        <v>41082.564884259264</v>
      </c>
      <c r="T398" s="9">
        <f t="shared" si="41"/>
        <v>41097.564884259264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s="5" t="str">
        <f t="shared" si="38"/>
        <v>film &amp; video</v>
      </c>
      <c r="R399" s="5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s="5" t="str">
        <f t="shared" si="38"/>
        <v>film &amp; video</v>
      </c>
      <c r="R400" s="5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s="5" t="str">
        <f t="shared" si="38"/>
        <v>film &amp; video</v>
      </c>
      <c r="R401" s="5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s="5" t="str">
        <f t="shared" si="38"/>
        <v>film &amp; video</v>
      </c>
      <c r="R402" s="5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s="5" t="str">
        <f t="shared" si="38"/>
        <v>film &amp; video</v>
      </c>
      <c r="R403" s="5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s="5" t="str">
        <f t="shared" si="38"/>
        <v>film &amp; video</v>
      </c>
      <c r="R404" s="5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s="5" t="str">
        <f t="shared" si="38"/>
        <v>film &amp; video</v>
      </c>
      <c r="R405" s="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s="5" t="str">
        <f t="shared" si="38"/>
        <v>film &amp; video</v>
      </c>
      <c r="R406" s="5" t="str">
        <f t="shared" si="39"/>
        <v>documentary</v>
      </c>
      <c r="S406" s="9">
        <f t="shared" si="40"/>
        <v>41646.628032407403</v>
      </c>
      <c r="T406" s="9">
        <f t="shared" si="41"/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s="5" t="str">
        <f t="shared" si="38"/>
        <v>film &amp; video</v>
      </c>
      <c r="R407" s="5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s="5" t="str">
        <f t="shared" si="38"/>
        <v>film &amp; video</v>
      </c>
      <c r="R408" s="5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s="5" t="str">
        <f t="shared" si="38"/>
        <v>film &amp; video</v>
      </c>
      <c r="R409" s="5" t="str">
        <f t="shared" si="39"/>
        <v>documentary</v>
      </c>
      <c r="S409" s="9">
        <f t="shared" si="40"/>
        <v>40806.870949074073</v>
      </c>
      <c r="T409" s="9">
        <f t="shared" si="41"/>
        <v>40866.912615740737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s="5" t="str">
        <f t="shared" si="38"/>
        <v>film &amp; video</v>
      </c>
      <c r="R410" s="5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s="5" t="str">
        <f t="shared" si="38"/>
        <v>film &amp; video</v>
      </c>
      <c r="R411" s="5" t="str">
        <f t="shared" si="39"/>
        <v>documentary</v>
      </c>
      <c r="S411" s="9">
        <f t="shared" si="40"/>
        <v>42543.86277777778</v>
      </c>
      <c r="T411" s="9">
        <f t="shared" si="41"/>
        <v>42573.86277777778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s="5" t="str">
        <f t="shared" si="38"/>
        <v>film &amp; video</v>
      </c>
      <c r="R412" s="5" t="str">
        <f t="shared" si="39"/>
        <v>documentary</v>
      </c>
      <c r="S412" s="9">
        <f t="shared" si="40"/>
        <v>42113.981446759259</v>
      </c>
      <c r="T412" s="9">
        <f t="shared" si="41"/>
        <v>42173.981446759259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s="5" t="str">
        <f t="shared" si="38"/>
        <v>film &amp; video</v>
      </c>
      <c r="R413" s="5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s="5" t="str">
        <f t="shared" si="38"/>
        <v>film &amp; video</v>
      </c>
      <c r="R414" s="5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s="5" t="str">
        <f t="shared" si="38"/>
        <v>film &amp; video</v>
      </c>
      <c r="R415" s="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s="5" t="str">
        <f t="shared" si="38"/>
        <v>film &amp; video</v>
      </c>
      <c r="R416" s="5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s="5" t="str">
        <f t="shared" si="38"/>
        <v>film &amp; video</v>
      </c>
      <c r="R417" s="5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s="5" t="str">
        <f t="shared" si="38"/>
        <v>film &amp; video</v>
      </c>
      <c r="R418" s="5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s="5" t="str">
        <f t="shared" si="38"/>
        <v>film &amp; video</v>
      </c>
      <c r="R419" s="5" t="str">
        <f t="shared" si="39"/>
        <v>documentary</v>
      </c>
      <c r="S419" s="9">
        <f t="shared" si="40"/>
        <v>41360.970601851848</v>
      </c>
      <c r="T419" s="9">
        <f t="shared" si="41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s="5" t="str">
        <f t="shared" si="38"/>
        <v>film &amp; video</v>
      </c>
      <c r="R420" s="5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s="5" t="str">
        <f t="shared" si="38"/>
        <v>film &amp; video</v>
      </c>
      <c r="R421" s="5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s="5" t="str">
        <f t="shared" si="38"/>
        <v>film &amp; video</v>
      </c>
      <c r="R422" s="5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s="5" t="str">
        <f t="shared" si="38"/>
        <v>film &amp; video</v>
      </c>
      <c r="R423" s="5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s="5" t="str">
        <f t="shared" si="38"/>
        <v>film &amp; video</v>
      </c>
      <c r="R424" s="5" t="str">
        <f t="shared" si="39"/>
        <v>animation</v>
      </c>
      <c r="S424" s="9">
        <f t="shared" si="40"/>
        <v>41863.260381944448</v>
      </c>
      <c r="T424" s="9">
        <f t="shared" si="41"/>
        <v>41893.260381944448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s="5" t="str">
        <f t="shared" si="38"/>
        <v>film &amp; video</v>
      </c>
      <c r="R425" s="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s="5" t="str">
        <f t="shared" si="38"/>
        <v>film &amp; video</v>
      </c>
      <c r="R426" s="5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s="5" t="str">
        <f t="shared" si="38"/>
        <v>film &amp; video</v>
      </c>
      <c r="R427" s="5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s="5" t="str">
        <f t="shared" si="38"/>
        <v>film &amp; video</v>
      </c>
      <c r="R428" s="5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s="5" t="str">
        <f t="shared" si="38"/>
        <v>film &amp; video</v>
      </c>
      <c r="R429" s="5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s="5" t="str">
        <f t="shared" si="38"/>
        <v>film &amp; video</v>
      </c>
      <c r="R430" s="5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s="5" t="str">
        <f t="shared" si="38"/>
        <v>film &amp; video</v>
      </c>
      <c r="R431" s="5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s="5" t="str">
        <f t="shared" si="38"/>
        <v>film &amp; video</v>
      </c>
      <c r="R432" s="5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s="5" t="str">
        <f t="shared" si="38"/>
        <v>film &amp; video</v>
      </c>
      <c r="R433" s="5" t="str">
        <f t="shared" si="39"/>
        <v>animation</v>
      </c>
      <c r="S433" s="9">
        <f t="shared" si="40"/>
        <v>42526.871331018519</v>
      </c>
      <c r="T433" s="9">
        <f t="shared" si="41"/>
        <v>42556.871331018519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s="5" t="str">
        <f t="shared" si="38"/>
        <v>film &amp; video</v>
      </c>
      <c r="R434" s="5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s="5" t="str">
        <f t="shared" si="38"/>
        <v>film &amp; video</v>
      </c>
      <c r="R435" s="5" t="str">
        <f t="shared" si="39"/>
        <v>animation</v>
      </c>
      <c r="S435" s="9">
        <f t="shared" si="40"/>
        <v>42228.629884259259</v>
      </c>
      <c r="T435" s="9">
        <f t="shared" si="41"/>
        <v>42288.629884259259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s="5" t="str">
        <f t="shared" si="38"/>
        <v>film &amp; video</v>
      </c>
      <c r="R436" s="5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s="5" t="str">
        <f t="shared" si="38"/>
        <v>film &amp; video</v>
      </c>
      <c r="R437" s="5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s="5" t="str">
        <f t="shared" si="38"/>
        <v>film &amp; video</v>
      </c>
      <c r="R438" s="5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s="5" t="str">
        <f t="shared" si="38"/>
        <v>film &amp; video</v>
      </c>
      <c r="R439" s="5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s="5" t="str">
        <f t="shared" si="38"/>
        <v>film &amp; video</v>
      </c>
      <c r="R440" s="5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s="5" t="str">
        <f t="shared" si="38"/>
        <v>film &amp; video</v>
      </c>
      <c r="R441" s="5" t="str">
        <f t="shared" si="39"/>
        <v>animation</v>
      </c>
      <c r="S441" s="9">
        <f t="shared" si="40"/>
        <v>41919.761782407411</v>
      </c>
      <c r="T441" s="9">
        <f t="shared" si="41"/>
        <v>41929.761782407411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s="5" t="str">
        <f t="shared" si="38"/>
        <v>film &amp; video</v>
      </c>
      <c r="R442" s="5" t="str">
        <f t="shared" si="39"/>
        <v>animation</v>
      </c>
      <c r="S442" s="9">
        <f t="shared" si="40"/>
        <v>42423.985567129625</v>
      </c>
      <c r="T442" s="9">
        <f t="shared" si="41"/>
        <v>42453.94390046296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s="5" t="str">
        <f t="shared" si="38"/>
        <v>film &amp; video</v>
      </c>
      <c r="R443" s="5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s="5" t="str">
        <f t="shared" si="38"/>
        <v>film &amp; video</v>
      </c>
      <c r="R444" s="5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s="5" t="str">
        <f t="shared" si="38"/>
        <v>film &amp; video</v>
      </c>
      <c r="R445" s="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s="5" t="str">
        <f t="shared" si="38"/>
        <v>film &amp; video</v>
      </c>
      <c r="R446" s="5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s="5" t="str">
        <f t="shared" si="38"/>
        <v>film &amp; video</v>
      </c>
      <c r="R447" s="5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s="5" t="str">
        <f t="shared" si="38"/>
        <v>film &amp; video</v>
      </c>
      <c r="R448" s="5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s="5" t="str">
        <f t="shared" si="38"/>
        <v>film &amp; video</v>
      </c>
      <c r="R449" s="5" t="str">
        <f t="shared" si="39"/>
        <v>animation</v>
      </c>
      <c r="S449" s="9">
        <f t="shared" si="40"/>
        <v>41331.555127314816</v>
      </c>
      <c r="T449" s="9">
        <f t="shared" si="41"/>
        <v>41356.513460648152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s="5" t="str">
        <f t="shared" si="38"/>
        <v>film &amp; video</v>
      </c>
      <c r="R450" s="5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(E451/D451)*100</f>
        <v>2.25</v>
      </c>
      <c r="P451">
        <f t="shared" ref="P451:P514" si="43">E451/L451</f>
        <v>9</v>
      </c>
      <c r="Q451" s="5" t="str">
        <f t="shared" ref="Q451:Q514" si="44">LEFT(N451, SEARCH("/",N451,1)-1)</f>
        <v>film &amp; video</v>
      </c>
      <c r="R451" s="5" t="str">
        <f t="shared" ref="R451:R514" si="45">RIGHT(N451,LEN(N451)-FIND("/",N451,1))</f>
        <v>animation</v>
      </c>
      <c r="S451" s="9">
        <f t="shared" ref="S451:S514" si="46">DATE(1970,1,1)+(J451/24/60/60)</f>
        <v>41534.568113425928</v>
      </c>
      <c r="T451" s="9">
        <f t="shared" ref="T451:T514" si="47">DATE(1970,1,1)+(I451/24/60/60)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s="5" t="str">
        <f t="shared" si="44"/>
        <v>film &amp; video</v>
      </c>
      <c r="R452" s="5" t="str">
        <f t="shared" si="45"/>
        <v>animation</v>
      </c>
      <c r="S452" s="9">
        <f t="shared" si="46"/>
        <v>41654.946759259263</v>
      </c>
      <c r="T452" s="9">
        <f t="shared" si="47"/>
        <v>41684.946759259263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s="5" t="str">
        <f t="shared" si="44"/>
        <v>film &amp; video</v>
      </c>
      <c r="R453" s="5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s="5" t="str">
        <f t="shared" si="44"/>
        <v>film &amp; video</v>
      </c>
      <c r="R454" s="5" t="str">
        <f t="shared" si="45"/>
        <v>animation</v>
      </c>
      <c r="S454" s="9">
        <f t="shared" si="46"/>
        <v>42107.703877314816</v>
      </c>
      <c r="T454" s="9">
        <f t="shared" si="47"/>
        <v>42137.703877314816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s="5" t="str">
        <f t="shared" si="44"/>
        <v>film &amp; video</v>
      </c>
      <c r="R455" s="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s="5" t="str">
        <f t="shared" si="44"/>
        <v>film &amp; video</v>
      </c>
      <c r="R456" s="5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s="5" t="str">
        <f t="shared" si="44"/>
        <v>film &amp; video</v>
      </c>
      <c r="R457" s="5" t="str">
        <f t="shared" si="45"/>
        <v>animation</v>
      </c>
      <c r="S457" s="9">
        <f t="shared" si="46"/>
        <v>40971.002569444448</v>
      </c>
      <c r="T457" s="9">
        <f t="shared" si="47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s="5" t="str">
        <f t="shared" si="44"/>
        <v>film &amp; video</v>
      </c>
      <c r="R458" s="5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s="5" t="str">
        <f t="shared" si="44"/>
        <v>film &amp; video</v>
      </c>
      <c r="R459" s="5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s="5" t="str">
        <f t="shared" si="44"/>
        <v>film &amp; video</v>
      </c>
      <c r="R460" s="5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s="5" t="str">
        <f t="shared" si="44"/>
        <v>film &amp; video</v>
      </c>
      <c r="R461" s="5" t="str">
        <f t="shared" si="45"/>
        <v>animation</v>
      </c>
      <c r="S461" s="9">
        <f t="shared" si="46"/>
        <v>40800.640358796292</v>
      </c>
      <c r="T461" s="9">
        <f t="shared" si="47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s="5" t="str">
        <f t="shared" si="44"/>
        <v>film &amp; video</v>
      </c>
      <c r="R462" s="5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s="5" t="str">
        <f t="shared" si="44"/>
        <v>film &amp; video</v>
      </c>
      <c r="R463" s="5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s="5" t="str">
        <f t="shared" si="44"/>
        <v>film &amp; video</v>
      </c>
      <c r="R464" s="5" t="str">
        <f t="shared" si="45"/>
        <v>animation</v>
      </c>
      <c r="S464" s="9">
        <f t="shared" si="46"/>
        <v>40705.12663194444</v>
      </c>
      <c r="T464" s="9">
        <f t="shared" si="47"/>
        <v>40765.12663194444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s="5" t="str">
        <f t="shared" si="44"/>
        <v>film &amp; video</v>
      </c>
      <c r="R465" s="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s="5" t="str">
        <f t="shared" si="44"/>
        <v>film &amp; video</v>
      </c>
      <c r="R466" s="5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s="5" t="str">
        <f t="shared" si="44"/>
        <v>film &amp; video</v>
      </c>
      <c r="R467" s="5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s="5" t="str">
        <f t="shared" si="44"/>
        <v>film &amp; video</v>
      </c>
      <c r="R468" s="5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s="5" t="str">
        <f t="shared" si="44"/>
        <v>film &amp; video</v>
      </c>
      <c r="R469" s="5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s="5" t="str">
        <f t="shared" si="44"/>
        <v>film &amp; video</v>
      </c>
      <c r="R470" s="5" t="str">
        <f t="shared" si="45"/>
        <v>animation</v>
      </c>
      <c r="S470" s="9">
        <f t="shared" si="46"/>
        <v>41041.167627314819</v>
      </c>
      <c r="T470" s="9">
        <f t="shared" si="47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s="5" t="str">
        <f t="shared" si="44"/>
        <v>film &amp; video</v>
      </c>
      <c r="R471" s="5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s="5" t="str">
        <f t="shared" si="44"/>
        <v>film &amp; video</v>
      </c>
      <c r="R472" s="5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s="5" t="str">
        <f t="shared" si="44"/>
        <v>film &amp; video</v>
      </c>
      <c r="R473" s="5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s="5" t="str">
        <f t="shared" si="44"/>
        <v>film &amp; video</v>
      </c>
      <c r="R474" s="5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s="5" t="str">
        <f t="shared" si="44"/>
        <v>film &amp; video</v>
      </c>
      <c r="R475" s="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s="5" t="str">
        <f t="shared" si="44"/>
        <v>film &amp; video</v>
      </c>
      <c r="R476" s="5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s="5" t="str">
        <f t="shared" si="44"/>
        <v>film &amp; video</v>
      </c>
      <c r="R477" s="5" t="str">
        <f t="shared" si="45"/>
        <v>animation</v>
      </c>
      <c r="S477" s="9">
        <f t="shared" si="46"/>
        <v>42100.086145833331</v>
      </c>
      <c r="T477" s="9">
        <f t="shared" si="47"/>
        <v>42130.086145833331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s="5" t="str">
        <f t="shared" si="44"/>
        <v>film &amp; video</v>
      </c>
      <c r="R478" s="5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s="5" t="str">
        <f t="shared" si="44"/>
        <v>film &amp; video</v>
      </c>
      <c r="R479" s="5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s="5" t="str">
        <f t="shared" si="44"/>
        <v>film &amp; video</v>
      </c>
      <c r="R480" s="5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s="5" t="str">
        <f t="shared" si="44"/>
        <v>film &amp; video</v>
      </c>
      <c r="R481" s="5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s="5" t="str">
        <f t="shared" si="44"/>
        <v>film &amp; video</v>
      </c>
      <c r="R482" s="5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s="5" t="str">
        <f t="shared" si="44"/>
        <v>film &amp; video</v>
      </c>
      <c r="R483" s="5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s="5" t="str">
        <f t="shared" si="44"/>
        <v>film &amp; video</v>
      </c>
      <c r="R484" s="5" t="str">
        <f t="shared" si="45"/>
        <v>animation</v>
      </c>
      <c r="S484" s="9">
        <f t="shared" si="46"/>
        <v>42447.896874999999</v>
      </c>
      <c r="T484" s="9">
        <f t="shared" si="47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s="5" t="str">
        <f t="shared" si="44"/>
        <v>film &amp; video</v>
      </c>
      <c r="R485" s="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s="5" t="str">
        <f t="shared" si="44"/>
        <v>film &amp; video</v>
      </c>
      <c r="R486" s="5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s="5" t="str">
        <f t="shared" si="44"/>
        <v>film &amp; video</v>
      </c>
      <c r="R487" s="5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s="5" t="str">
        <f t="shared" si="44"/>
        <v>film &amp; video</v>
      </c>
      <c r="R488" s="5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s="5" t="str">
        <f t="shared" si="44"/>
        <v>film &amp; video</v>
      </c>
      <c r="R489" s="5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s="5" t="str">
        <f t="shared" si="44"/>
        <v>film &amp; video</v>
      </c>
      <c r="R490" s="5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s="5" t="str">
        <f t="shared" si="44"/>
        <v>film &amp; video</v>
      </c>
      <c r="R491" s="5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s="5" t="str">
        <f t="shared" si="44"/>
        <v>film &amp; video</v>
      </c>
      <c r="R492" s="5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s="5" t="str">
        <f t="shared" si="44"/>
        <v>film &amp; video</v>
      </c>
      <c r="R493" s="5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s="5" t="str">
        <f t="shared" si="44"/>
        <v>film &amp; video</v>
      </c>
      <c r="R494" s="5" t="str">
        <f t="shared" si="45"/>
        <v>animation</v>
      </c>
      <c r="S494" s="9">
        <f t="shared" si="46"/>
        <v>42596.035069444442</v>
      </c>
      <c r="T494" s="9">
        <f t="shared" si="47"/>
        <v>42656.035069444442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s="5" t="str">
        <f t="shared" si="44"/>
        <v>film &amp; video</v>
      </c>
      <c r="R495" s="5" t="str">
        <f t="shared" si="45"/>
        <v>animation</v>
      </c>
      <c r="S495" s="9">
        <f t="shared" si="46"/>
        <v>42114.726134259261</v>
      </c>
      <c r="T495" s="9">
        <f t="shared" si="47"/>
        <v>42144.726134259261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s="5" t="str">
        <f t="shared" si="44"/>
        <v>film &amp; video</v>
      </c>
      <c r="R496" s="5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s="5" t="str">
        <f t="shared" si="44"/>
        <v>film &amp; video</v>
      </c>
      <c r="R497" s="5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s="5" t="str">
        <f t="shared" si="44"/>
        <v>film &amp; video</v>
      </c>
      <c r="R498" s="5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s="5" t="str">
        <f t="shared" si="44"/>
        <v>film &amp; video</v>
      </c>
      <c r="R499" s="5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s="5" t="str">
        <f t="shared" si="44"/>
        <v>film &amp; video</v>
      </c>
      <c r="R500" s="5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s="5" t="str">
        <f t="shared" si="44"/>
        <v>film &amp; video</v>
      </c>
      <c r="R501" s="5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s="5" t="str">
        <f t="shared" si="44"/>
        <v>film &amp; video</v>
      </c>
      <c r="R502" s="5" t="str">
        <f t="shared" si="45"/>
        <v>animation</v>
      </c>
      <c r="S502" s="9">
        <f t="shared" si="46"/>
        <v>40247.886006944442</v>
      </c>
      <c r="T502" s="9">
        <f t="shared" si="47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s="5" t="str">
        <f t="shared" si="44"/>
        <v>film &amp; video</v>
      </c>
      <c r="R503" s="5" t="str">
        <f t="shared" si="45"/>
        <v>animation</v>
      </c>
      <c r="S503" s="9">
        <f t="shared" si="46"/>
        <v>40703.23438657407</v>
      </c>
      <c r="T503" s="9">
        <f t="shared" si="47"/>
        <v>40733.23438657407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s="5" t="str">
        <f t="shared" si="44"/>
        <v>film &amp; video</v>
      </c>
      <c r="R504" s="5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s="5" t="str">
        <f t="shared" si="44"/>
        <v>film &amp; video</v>
      </c>
      <c r="R505" s="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s="5" t="str">
        <f t="shared" si="44"/>
        <v>film &amp; video</v>
      </c>
      <c r="R506" s="5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s="5" t="str">
        <f t="shared" si="44"/>
        <v>film &amp; video</v>
      </c>
      <c r="R507" s="5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s="5" t="str">
        <f t="shared" si="44"/>
        <v>film &amp; video</v>
      </c>
      <c r="R508" s="5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s="5" t="str">
        <f t="shared" si="44"/>
        <v>film &amp; video</v>
      </c>
      <c r="R509" s="5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s="5" t="str">
        <f t="shared" si="44"/>
        <v>film &amp; video</v>
      </c>
      <c r="R510" s="5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s="5" t="str">
        <f t="shared" si="44"/>
        <v>film &amp; video</v>
      </c>
      <c r="R511" s="5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s="5" t="str">
        <f t="shared" si="44"/>
        <v>film &amp; video</v>
      </c>
      <c r="R512" s="5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s="5" t="str">
        <f t="shared" si="44"/>
        <v>film &amp; video</v>
      </c>
      <c r="R513" s="5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s="5" t="str">
        <f t="shared" si="44"/>
        <v>film &amp; video</v>
      </c>
      <c r="R514" s="5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(E515/D515)*100</f>
        <v>13.923999999999999</v>
      </c>
      <c r="P515">
        <f t="shared" ref="P515:P578" si="49">E515/L515</f>
        <v>102.38235294117646</v>
      </c>
      <c r="Q515" s="5" t="str">
        <f t="shared" ref="Q515:Q578" si="50">LEFT(N515, SEARCH("/",N515,1)-1)</f>
        <v>film &amp; video</v>
      </c>
      <c r="R515" s="5" t="str">
        <f t="shared" ref="R515:R578" si="51">RIGHT(N515,LEN(N515)-FIND("/",N515,1))</f>
        <v>animation</v>
      </c>
      <c r="S515" s="9">
        <f t="shared" ref="S515:S578" si="52">DATE(1970,1,1)+(J515/24/60/60)</f>
        <v>42552.653993055559</v>
      </c>
      <c r="T515" s="9">
        <f t="shared" ref="T515:T578" si="53">DATE(1970,1,1)+(I515/24/60/60)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s="5" t="str">
        <f t="shared" si="50"/>
        <v>film &amp; video</v>
      </c>
      <c r="R516" s="5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s="5" t="str">
        <f t="shared" si="50"/>
        <v>film &amp; video</v>
      </c>
      <c r="R517" s="5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s="5" t="str">
        <f t="shared" si="50"/>
        <v>film &amp; video</v>
      </c>
      <c r="R518" s="5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s="5" t="str">
        <f t="shared" si="50"/>
        <v>film &amp; video</v>
      </c>
      <c r="R519" s="5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s="5" t="str">
        <f t="shared" si="50"/>
        <v>film &amp; video</v>
      </c>
      <c r="R520" s="5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s="5" t="str">
        <f t="shared" si="50"/>
        <v>film &amp; video</v>
      </c>
      <c r="R521" s="5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s="5" t="str">
        <f t="shared" si="50"/>
        <v>theater</v>
      </c>
      <c r="R522" s="5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s="5" t="str">
        <f t="shared" si="50"/>
        <v>theater</v>
      </c>
      <c r="R523" s="5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s="5" t="str">
        <f t="shared" si="50"/>
        <v>theater</v>
      </c>
      <c r="R524" s="5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s="5" t="str">
        <f t="shared" si="50"/>
        <v>theater</v>
      </c>
      <c r="R525" s="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s="5" t="str">
        <f t="shared" si="50"/>
        <v>theater</v>
      </c>
      <c r="R526" s="5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s="5" t="str">
        <f t="shared" si="50"/>
        <v>theater</v>
      </c>
      <c r="R527" s="5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s="5" t="str">
        <f t="shared" si="50"/>
        <v>theater</v>
      </c>
      <c r="R528" s="5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s="5" t="str">
        <f t="shared" si="50"/>
        <v>theater</v>
      </c>
      <c r="R529" s="5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s="5" t="str">
        <f t="shared" si="50"/>
        <v>theater</v>
      </c>
      <c r="R530" s="5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s="5" t="str">
        <f t="shared" si="50"/>
        <v>theater</v>
      </c>
      <c r="R531" s="5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s="5" t="str">
        <f t="shared" si="50"/>
        <v>theater</v>
      </c>
      <c r="R532" s="5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s="5" t="str">
        <f t="shared" si="50"/>
        <v>theater</v>
      </c>
      <c r="R533" s="5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s="5" t="str">
        <f t="shared" si="50"/>
        <v>theater</v>
      </c>
      <c r="R534" s="5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s="5" t="str">
        <f t="shared" si="50"/>
        <v>theater</v>
      </c>
      <c r="R535" s="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s="5" t="str">
        <f t="shared" si="50"/>
        <v>theater</v>
      </c>
      <c r="R536" s="5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s="5" t="str">
        <f t="shared" si="50"/>
        <v>theater</v>
      </c>
      <c r="R537" s="5" t="str">
        <f t="shared" si="51"/>
        <v>plays</v>
      </c>
      <c r="S537" s="9">
        <f t="shared" si="52"/>
        <v>42711.54519675926</v>
      </c>
      <c r="T537" s="9">
        <f t="shared" si="53"/>
        <v>42741.54519675926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s="5" t="str">
        <f t="shared" si="50"/>
        <v>theater</v>
      </c>
      <c r="R538" s="5" t="str">
        <f t="shared" si="51"/>
        <v>plays</v>
      </c>
      <c r="S538" s="9">
        <f t="shared" si="52"/>
        <v>42179.344988425924</v>
      </c>
      <c r="T538" s="9">
        <f t="shared" si="53"/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s="5" t="str">
        <f t="shared" si="50"/>
        <v>theater</v>
      </c>
      <c r="R539" s="5" t="str">
        <f t="shared" si="51"/>
        <v>plays</v>
      </c>
      <c r="S539" s="9">
        <f t="shared" si="52"/>
        <v>42282.768414351849</v>
      </c>
      <c r="T539" s="9">
        <f t="shared" si="53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s="5" t="str">
        <f t="shared" si="50"/>
        <v>theater</v>
      </c>
      <c r="R540" s="5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s="5" t="str">
        <f t="shared" si="50"/>
        <v>theater</v>
      </c>
      <c r="R541" s="5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s="5" t="str">
        <f t="shared" si="50"/>
        <v>technology</v>
      </c>
      <c r="R542" s="5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s="5" t="str">
        <f t="shared" si="50"/>
        <v>technology</v>
      </c>
      <c r="R543" s="5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s="5" t="str">
        <f t="shared" si="50"/>
        <v>technology</v>
      </c>
      <c r="R544" s="5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s="5" t="str">
        <f t="shared" si="50"/>
        <v>technology</v>
      </c>
      <c r="R545" s="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s="5" t="str">
        <f t="shared" si="50"/>
        <v>technology</v>
      </c>
      <c r="R546" s="5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s="5" t="str">
        <f t="shared" si="50"/>
        <v>technology</v>
      </c>
      <c r="R547" s="5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s="5" t="str">
        <f t="shared" si="50"/>
        <v>technology</v>
      </c>
      <c r="R548" s="5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s="5" t="str">
        <f t="shared" si="50"/>
        <v>technology</v>
      </c>
      <c r="R549" s="5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s="5" t="str">
        <f t="shared" si="50"/>
        <v>technology</v>
      </c>
      <c r="R550" s="5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s="5" t="str">
        <f t="shared" si="50"/>
        <v>technology</v>
      </c>
      <c r="R551" s="5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s="5" t="str">
        <f t="shared" si="50"/>
        <v>technology</v>
      </c>
      <c r="R552" s="5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s="5" t="str">
        <f t="shared" si="50"/>
        <v>technology</v>
      </c>
      <c r="R553" s="5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s="5" t="str">
        <f t="shared" si="50"/>
        <v>technology</v>
      </c>
      <c r="R554" s="5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s="5" t="str">
        <f t="shared" si="50"/>
        <v>technology</v>
      </c>
      <c r="R555" s="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s="5" t="str">
        <f t="shared" si="50"/>
        <v>technology</v>
      </c>
      <c r="R556" s="5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s="5" t="str">
        <f t="shared" si="50"/>
        <v>technology</v>
      </c>
      <c r="R557" s="5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s="5" t="str">
        <f t="shared" si="50"/>
        <v>technology</v>
      </c>
      <c r="R558" s="5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s="5" t="str">
        <f t="shared" si="50"/>
        <v>technology</v>
      </c>
      <c r="R559" s="5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s="5" t="str">
        <f t="shared" si="50"/>
        <v>technology</v>
      </c>
      <c r="R560" s="5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s="5" t="str">
        <f t="shared" si="50"/>
        <v>technology</v>
      </c>
      <c r="R561" s="5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s="5" t="str">
        <f t="shared" si="50"/>
        <v>technology</v>
      </c>
      <c r="R562" s="5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s="5" t="str">
        <f t="shared" si="50"/>
        <v>technology</v>
      </c>
      <c r="R563" s="5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s="5" t="str">
        <f t="shared" si="50"/>
        <v>technology</v>
      </c>
      <c r="R564" s="5" t="str">
        <f t="shared" si="51"/>
        <v>web</v>
      </c>
      <c r="S564" s="9">
        <f t="shared" si="52"/>
        <v>42692.389062499999</v>
      </c>
      <c r="T564" s="9">
        <f t="shared" si="53"/>
        <v>42722.389062499999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s="5" t="str">
        <f t="shared" si="50"/>
        <v>technology</v>
      </c>
      <c r="R565" s="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s="5" t="str">
        <f t="shared" si="50"/>
        <v>technology</v>
      </c>
      <c r="R566" s="5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s="5" t="str">
        <f t="shared" si="50"/>
        <v>technology</v>
      </c>
      <c r="R567" s="5" t="str">
        <f t="shared" si="51"/>
        <v>web</v>
      </c>
      <c r="S567" s="9">
        <f t="shared" si="52"/>
        <v>42165.78528935185</v>
      </c>
      <c r="T567" s="9">
        <f t="shared" si="53"/>
        <v>42195.78528935185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s="5" t="str">
        <f t="shared" si="50"/>
        <v>technology</v>
      </c>
      <c r="R568" s="5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s="5" t="str">
        <f t="shared" si="50"/>
        <v>technology</v>
      </c>
      <c r="R569" s="5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s="5" t="str">
        <f t="shared" si="50"/>
        <v>technology</v>
      </c>
      <c r="R570" s="5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s="5" t="str">
        <f t="shared" si="50"/>
        <v>technology</v>
      </c>
      <c r="R571" s="5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s="5" t="str">
        <f t="shared" si="50"/>
        <v>technology</v>
      </c>
      <c r="R572" s="5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s="5" t="str">
        <f t="shared" si="50"/>
        <v>technology</v>
      </c>
      <c r="R573" s="5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s="5" t="str">
        <f t="shared" si="50"/>
        <v>technology</v>
      </c>
      <c r="R574" s="5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s="5" t="str">
        <f t="shared" si="50"/>
        <v>technology</v>
      </c>
      <c r="R575" s="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s="5" t="str">
        <f t="shared" si="50"/>
        <v>technology</v>
      </c>
      <c r="R576" s="5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s="5" t="str">
        <f t="shared" si="50"/>
        <v>technology</v>
      </c>
      <c r="R577" s="5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s="5" t="str">
        <f t="shared" si="50"/>
        <v>technology</v>
      </c>
      <c r="R578" s="5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(E579/D579)*100</f>
        <v>0.2</v>
      </c>
      <c r="P579">
        <f t="shared" ref="P579:P642" si="55">E579/L579</f>
        <v>10</v>
      </c>
      <c r="Q579" s="5" t="str">
        <f t="shared" ref="Q579:Q642" si="56">LEFT(N579, SEARCH("/",N579,1)-1)</f>
        <v>technology</v>
      </c>
      <c r="R579" s="5" t="str">
        <f t="shared" ref="R579:R642" si="57">RIGHT(N579,LEN(N579)-FIND("/",N579,1))</f>
        <v>web</v>
      </c>
      <c r="S579" s="9">
        <f t="shared" ref="S579:S642" si="58">DATE(1970,1,1)+(J579/24/60/60)</f>
        <v>42450.589143518519</v>
      </c>
      <c r="T579" s="9">
        <f t="shared" ref="T579:T642" si="59">DATE(1970,1,1)+(I579/24/60/60)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s="5" t="str">
        <f t="shared" si="56"/>
        <v>technology</v>
      </c>
      <c r="R580" s="5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s="5" t="str">
        <f t="shared" si="56"/>
        <v>technology</v>
      </c>
      <c r="R581" s="5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s="5" t="str">
        <f t="shared" si="56"/>
        <v>technology</v>
      </c>
      <c r="R582" s="5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s="5" t="str">
        <f t="shared" si="56"/>
        <v>technology</v>
      </c>
      <c r="R583" s="5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s="5" t="str">
        <f t="shared" si="56"/>
        <v>technology</v>
      </c>
      <c r="R584" s="5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s="5" t="str">
        <f t="shared" si="56"/>
        <v>technology</v>
      </c>
      <c r="R585" s="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s="5" t="str">
        <f t="shared" si="56"/>
        <v>technology</v>
      </c>
      <c r="R586" s="5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s="5" t="str">
        <f t="shared" si="56"/>
        <v>technology</v>
      </c>
      <c r="R587" s="5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s="5" t="str">
        <f t="shared" si="56"/>
        <v>technology</v>
      </c>
      <c r="R588" s="5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s="5" t="str">
        <f t="shared" si="56"/>
        <v>technology</v>
      </c>
      <c r="R589" s="5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s="5" t="str">
        <f t="shared" si="56"/>
        <v>technology</v>
      </c>
      <c r="R590" s="5" t="str">
        <f t="shared" si="57"/>
        <v>web</v>
      </c>
      <c r="S590" s="9">
        <f t="shared" si="58"/>
        <v>42631.769513888888</v>
      </c>
      <c r="T590" s="9">
        <f t="shared" si="5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s="5" t="str">
        <f t="shared" si="56"/>
        <v>technology</v>
      </c>
      <c r="R591" s="5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s="5" t="str">
        <f t="shared" si="56"/>
        <v>technology</v>
      </c>
      <c r="R592" s="5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s="5" t="str">
        <f t="shared" si="56"/>
        <v>technology</v>
      </c>
      <c r="R593" s="5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s="5" t="str">
        <f t="shared" si="56"/>
        <v>technology</v>
      </c>
      <c r="R594" s="5" t="str">
        <f t="shared" si="57"/>
        <v>web</v>
      </c>
      <c r="S594" s="9">
        <f t="shared" si="58"/>
        <v>41946.232175925928</v>
      </c>
      <c r="T594" s="9">
        <f t="shared" si="59"/>
        <v>41976.232175925928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s="5" t="str">
        <f t="shared" si="56"/>
        <v>technology</v>
      </c>
      <c r="R595" s="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s="5" t="str">
        <f t="shared" si="56"/>
        <v>technology</v>
      </c>
      <c r="R596" s="5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s="5" t="str">
        <f t="shared" si="56"/>
        <v>technology</v>
      </c>
      <c r="R597" s="5" t="str">
        <f t="shared" si="57"/>
        <v>web</v>
      </c>
      <c r="S597" s="9">
        <f t="shared" si="58"/>
        <v>42083.069884259261</v>
      </c>
      <c r="T597" s="9">
        <f t="shared" si="59"/>
        <v>42128.069884259261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s="5" t="str">
        <f t="shared" si="56"/>
        <v>technology</v>
      </c>
      <c r="R598" s="5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s="5" t="str">
        <f t="shared" si="56"/>
        <v>technology</v>
      </c>
      <c r="R599" s="5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s="5" t="str">
        <f t="shared" si="56"/>
        <v>technology</v>
      </c>
      <c r="R600" s="5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s="5" t="str">
        <f t="shared" si="56"/>
        <v>technology</v>
      </c>
      <c r="R601" s="5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s="5" t="str">
        <f t="shared" si="56"/>
        <v>technology</v>
      </c>
      <c r="R602" s="5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s="5" t="str">
        <f t="shared" si="56"/>
        <v>technology</v>
      </c>
      <c r="R603" s="5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s="5" t="str">
        <f t="shared" si="56"/>
        <v>technology</v>
      </c>
      <c r="R604" s="5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s="5" t="str">
        <f t="shared" si="56"/>
        <v>technology</v>
      </c>
      <c r="R605" s="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s="5" t="str">
        <f t="shared" si="56"/>
        <v>technology</v>
      </c>
      <c r="R606" s="5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s="5" t="str">
        <f t="shared" si="56"/>
        <v>technology</v>
      </c>
      <c r="R607" s="5" t="str">
        <f t="shared" si="57"/>
        <v>web</v>
      </c>
      <c r="S607" s="9">
        <f t="shared" si="58"/>
        <v>42194.357731481483</v>
      </c>
      <c r="T607" s="9">
        <f t="shared" si="59"/>
        <v>42239.357731481483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s="5" t="str">
        <f t="shared" si="56"/>
        <v>technology</v>
      </c>
      <c r="R608" s="5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s="5" t="str">
        <f t="shared" si="56"/>
        <v>technology</v>
      </c>
      <c r="R609" s="5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s="5" t="str">
        <f t="shared" si="56"/>
        <v>technology</v>
      </c>
      <c r="R610" s="5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s="5" t="str">
        <f t="shared" si="56"/>
        <v>technology</v>
      </c>
      <c r="R611" s="5" t="str">
        <f t="shared" si="57"/>
        <v>web</v>
      </c>
      <c r="S611" s="9">
        <f t="shared" si="58"/>
        <v>42307.034074074072</v>
      </c>
      <c r="T611" s="9">
        <f t="shared" si="5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s="5" t="str">
        <f t="shared" si="56"/>
        <v>technology</v>
      </c>
      <c r="R612" s="5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s="5" t="str">
        <f t="shared" si="56"/>
        <v>technology</v>
      </c>
      <c r="R613" s="5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s="5" t="str">
        <f t="shared" si="56"/>
        <v>technology</v>
      </c>
      <c r="R614" s="5" t="str">
        <f t="shared" si="57"/>
        <v>web</v>
      </c>
      <c r="S614" s="9">
        <f t="shared" si="58"/>
        <v>42585.031782407408</v>
      </c>
      <c r="T614" s="9">
        <f t="shared" si="59"/>
        <v>42615.031782407408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s="5" t="str">
        <f t="shared" si="56"/>
        <v>technology</v>
      </c>
      <c r="R615" s="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s="5" t="str">
        <f t="shared" si="56"/>
        <v>technology</v>
      </c>
      <c r="R616" s="5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s="5" t="str">
        <f t="shared" si="56"/>
        <v>technology</v>
      </c>
      <c r="R617" s="5" t="str">
        <f t="shared" si="57"/>
        <v>web</v>
      </c>
      <c r="S617" s="9">
        <f t="shared" si="58"/>
        <v>42242.122210648151</v>
      </c>
      <c r="T617" s="9">
        <f t="shared" si="59"/>
        <v>42272.122210648151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s="5" t="str">
        <f t="shared" si="56"/>
        <v>technology</v>
      </c>
      <c r="R618" s="5" t="str">
        <f t="shared" si="57"/>
        <v>web</v>
      </c>
      <c r="S618" s="9">
        <f t="shared" si="58"/>
        <v>42761.376238425924</v>
      </c>
      <c r="T618" s="9">
        <f t="shared" si="59"/>
        <v>42791.376238425924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s="5" t="str">
        <f t="shared" si="56"/>
        <v>technology</v>
      </c>
      <c r="R619" s="5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s="5" t="str">
        <f t="shared" si="56"/>
        <v>technology</v>
      </c>
      <c r="R620" s="5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s="5" t="str">
        <f t="shared" si="56"/>
        <v>technology</v>
      </c>
      <c r="R621" s="5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s="5" t="str">
        <f t="shared" si="56"/>
        <v>technology</v>
      </c>
      <c r="R622" s="5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s="5" t="str">
        <f t="shared" si="56"/>
        <v>technology</v>
      </c>
      <c r="R623" s="5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s="5" t="str">
        <f t="shared" si="56"/>
        <v>technology</v>
      </c>
      <c r="R624" s="5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s="5" t="str">
        <f t="shared" si="56"/>
        <v>technology</v>
      </c>
      <c r="R625" s="5" t="str">
        <f t="shared" si="57"/>
        <v>web</v>
      </c>
      <c r="S625" s="9">
        <f t="shared" si="58"/>
        <v>42122.00922453704</v>
      </c>
      <c r="T625" s="9">
        <f t="shared" si="59"/>
        <v>42152.00922453704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s="5" t="str">
        <f t="shared" si="56"/>
        <v>technology</v>
      </c>
      <c r="R626" s="5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s="5" t="str">
        <f t="shared" si="56"/>
        <v>technology</v>
      </c>
      <c r="R627" s="5" t="str">
        <f t="shared" si="57"/>
        <v>web</v>
      </c>
      <c r="S627" s="9">
        <f t="shared" si="58"/>
        <v>42790.895567129628</v>
      </c>
      <c r="T627" s="9">
        <f t="shared" si="59"/>
        <v>42820.853900462957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s="5" t="str">
        <f t="shared" si="56"/>
        <v>technology</v>
      </c>
      <c r="R628" s="5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s="5" t="str">
        <f t="shared" si="56"/>
        <v>technology</v>
      </c>
      <c r="R629" s="5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s="5" t="str">
        <f t="shared" si="56"/>
        <v>technology</v>
      </c>
      <c r="R630" s="5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s="5" t="str">
        <f t="shared" si="56"/>
        <v>technology</v>
      </c>
      <c r="R631" s="5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s="5" t="str">
        <f t="shared" si="56"/>
        <v>technology</v>
      </c>
      <c r="R632" s="5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s="5" t="str">
        <f t="shared" si="56"/>
        <v>technology</v>
      </c>
      <c r="R633" s="5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s="5" t="str">
        <f t="shared" si="56"/>
        <v>technology</v>
      </c>
      <c r="R634" s="5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s="5" t="str">
        <f t="shared" si="56"/>
        <v>technology</v>
      </c>
      <c r="R635" s="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s="5" t="str">
        <f t="shared" si="56"/>
        <v>technology</v>
      </c>
      <c r="R636" s="5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s="5" t="str">
        <f t="shared" si="56"/>
        <v>technology</v>
      </c>
      <c r="R637" s="5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s="5" t="str">
        <f t="shared" si="56"/>
        <v>technology</v>
      </c>
      <c r="R638" s="5" t="str">
        <f t="shared" si="57"/>
        <v>web</v>
      </c>
      <c r="S638" s="9">
        <f t="shared" si="58"/>
        <v>42131.455439814818</v>
      </c>
      <c r="T638" s="9">
        <f t="shared" si="59"/>
        <v>42161.449305555558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s="5" t="str">
        <f t="shared" si="56"/>
        <v>technology</v>
      </c>
      <c r="R639" s="5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s="5" t="str">
        <f t="shared" si="56"/>
        <v>technology</v>
      </c>
      <c r="R640" s="5" t="str">
        <f t="shared" si="57"/>
        <v>web</v>
      </c>
      <c r="S640" s="9">
        <f t="shared" si="58"/>
        <v>42759.593310185184</v>
      </c>
      <c r="T640" s="9">
        <f t="shared" si="59"/>
        <v>42819.551643518513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s="5" t="str">
        <f t="shared" si="56"/>
        <v>technology</v>
      </c>
      <c r="R641" s="5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s="5" t="str">
        <f t="shared" si="56"/>
        <v>technology</v>
      </c>
      <c r="R642" s="5" t="str">
        <f t="shared" si="57"/>
        <v>wearables</v>
      </c>
      <c r="S642" s="9">
        <f t="shared" si="58"/>
        <v>42683.420312499999</v>
      </c>
      <c r="T642" s="9">
        <f t="shared" si="59"/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(E643/D643)*100</f>
        <v>119.16249999999999</v>
      </c>
      <c r="P643">
        <f t="shared" ref="P643:P706" si="61">E643/L643</f>
        <v>151.31746031746033</v>
      </c>
      <c r="Q643" s="5" t="str">
        <f t="shared" ref="Q643:Q706" si="62">LEFT(N643, SEARCH("/",N643,1)-1)</f>
        <v>technology</v>
      </c>
      <c r="R643" s="5" t="str">
        <f t="shared" ref="R643:R706" si="63">RIGHT(N643,LEN(N643)-FIND("/",N643,1))</f>
        <v>wearables</v>
      </c>
      <c r="S643" s="9">
        <f t="shared" ref="S643:S706" si="64">DATE(1970,1,1)+(J643/24/60/60)</f>
        <v>42199.57</v>
      </c>
      <c r="T643" s="9">
        <f t="shared" ref="T643:T706" si="65">DATE(1970,1,1)+(I643/24/60/60)</f>
        <v>42229.57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s="5" t="str">
        <f t="shared" si="62"/>
        <v>technology</v>
      </c>
      <c r="R644" s="5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s="5" t="str">
        <f t="shared" si="62"/>
        <v>technology</v>
      </c>
      <c r="R645" s="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s="5" t="str">
        <f t="shared" si="62"/>
        <v>technology</v>
      </c>
      <c r="R646" s="5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s="5" t="str">
        <f t="shared" si="62"/>
        <v>technology</v>
      </c>
      <c r="R647" s="5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s="5" t="str">
        <f t="shared" si="62"/>
        <v>technology</v>
      </c>
      <c r="R648" s="5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s="5" t="str">
        <f t="shared" si="62"/>
        <v>technology</v>
      </c>
      <c r="R649" s="5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s="5" t="str">
        <f t="shared" si="62"/>
        <v>technology</v>
      </c>
      <c r="R650" s="5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s="5" t="str">
        <f t="shared" si="62"/>
        <v>technology</v>
      </c>
      <c r="R651" s="5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s="5" t="str">
        <f t="shared" si="62"/>
        <v>technology</v>
      </c>
      <c r="R652" s="5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s="5" t="str">
        <f t="shared" si="62"/>
        <v>technology</v>
      </c>
      <c r="R653" s="5" t="str">
        <f t="shared" si="63"/>
        <v>wearables</v>
      </c>
      <c r="S653" s="9">
        <f t="shared" si="64"/>
        <v>41956.017488425932</v>
      </c>
      <c r="T653" s="9">
        <f t="shared" si="65"/>
        <v>41986.017488425932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s="5" t="str">
        <f t="shared" si="62"/>
        <v>technology</v>
      </c>
      <c r="R654" s="5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s="5" t="str">
        <f t="shared" si="62"/>
        <v>technology</v>
      </c>
      <c r="R655" s="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s="5" t="str">
        <f t="shared" si="62"/>
        <v>technology</v>
      </c>
      <c r="R656" s="5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s="5" t="str">
        <f t="shared" si="62"/>
        <v>technology</v>
      </c>
      <c r="R657" s="5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s="5" t="str">
        <f t="shared" si="62"/>
        <v>technology</v>
      </c>
      <c r="R658" s="5" t="str">
        <f t="shared" si="63"/>
        <v>wearables</v>
      </c>
      <c r="S658" s="9">
        <f t="shared" si="64"/>
        <v>42417.804618055554</v>
      </c>
      <c r="T658" s="9">
        <f t="shared" si="65"/>
        <v>42477.76295138889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s="5" t="str">
        <f t="shared" si="62"/>
        <v>technology</v>
      </c>
      <c r="R659" s="5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s="5" t="str">
        <f t="shared" si="62"/>
        <v>technology</v>
      </c>
      <c r="R660" s="5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s="5" t="str">
        <f t="shared" si="62"/>
        <v>technology</v>
      </c>
      <c r="R661" s="5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s="5" t="str">
        <f t="shared" si="62"/>
        <v>technology</v>
      </c>
      <c r="R662" s="5" t="str">
        <f t="shared" si="63"/>
        <v>wearables</v>
      </c>
      <c r="S662" s="9">
        <f t="shared" si="64"/>
        <v>41922.741655092592</v>
      </c>
      <c r="T662" s="9">
        <f t="shared" si="65"/>
        <v>41952.783321759256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s="5" t="str">
        <f t="shared" si="62"/>
        <v>technology</v>
      </c>
      <c r="R663" s="5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s="5" t="str">
        <f t="shared" si="62"/>
        <v>technology</v>
      </c>
      <c r="R664" s="5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s="5" t="str">
        <f t="shared" si="62"/>
        <v>technology</v>
      </c>
      <c r="R665" s="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s="5" t="str">
        <f t="shared" si="62"/>
        <v>technology</v>
      </c>
      <c r="R666" s="5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s="5" t="str">
        <f t="shared" si="62"/>
        <v>technology</v>
      </c>
      <c r="R667" s="5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s="5" t="str">
        <f t="shared" si="62"/>
        <v>technology</v>
      </c>
      <c r="R668" s="5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s="5" t="str">
        <f t="shared" si="62"/>
        <v>technology</v>
      </c>
      <c r="R669" s="5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s="5" t="str">
        <f t="shared" si="62"/>
        <v>technology</v>
      </c>
      <c r="R670" s="5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s="5" t="str">
        <f t="shared" si="62"/>
        <v>technology</v>
      </c>
      <c r="R671" s="5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s="5" t="str">
        <f t="shared" si="62"/>
        <v>technology</v>
      </c>
      <c r="R672" s="5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s="5" t="str">
        <f t="shared" si="62"/>
        <v>technology</v>
      </c>
      <c r="R673" s="5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s="5" t="str">
        <f t="shared" si="62"/>
        <v>technology</v>
      </c>
      <c r="R674" s="5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s="5" t="str">
        <f t="shared" si="62"/>
        <v>technology</v>
      </c>
      <c r="R675" s="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s="5" t="str">
        <f t="shared" si="62"/>
        <v>technology</v>
      </c>
      <c r="R676" s="5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s="5" t="str">
        <f t="shared" si="62"/>
        <v>technology</v>
      </c>
      <c r="R677" s="5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s="5" t="str">
        <f t="shared" si="62"/>
        <v>technology</v>
      </c>
      <c r="R678" s="5" t="str">
        <f t="shared" si="63"/>
        <v>wearables</v>
      </c>
      <c r="S678" s="9">
        <f t="shared" si="64"/>
        <v>42012.76829861111</v>
      </c>
      <c r="T678" s="9">
        <f t="shared" si="65"/>
        <v>42042.76829861111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s="5" t="str">
        <f t="shared" si="62"/>
        <v>technology</v>
      </c>
      <c r="R679" s="5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s="5" t="str">
        <f t="shared" si="62"/>
        <v>technology</v>
      </c>
      <c r="R680" s="5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s="5" t="str">
        <f t="shared" si="62"/>
        <v>technology</v>
      </c>
      <c r="R681" s="5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s="5" t="str">
        <f t="shared" si="62"/>
        <v>technology</v>
      </c>
      <c r="R682" s="5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s="5" t="str">
        <f t="shared" si="62"/>
        <v>technology</v>
      </c>
      <c r="R683" s="5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s="5" t="str">
        <f t="shared" si="62"/>
        <v>technology</v>
      </c>
      <c r="R684" s="5" t="str">
        <f t="shared" si="63"/>
        <v>wearables</v>
      </c>
      <c r="S684" s="9">
        <f t="shared" si="64"/>
        <v>42778.765300925923</v>
      </c>
      <c r="T684" s="9">
        <f t="shared" si="65"/>
        <v>42808.723634259259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s="5" t="str">
        <f t="shared" si="62"/>
        <v>technology</v>
      </c>
      <c r="R685" s="5" t="str">
        <f t="shared" si="63"/>
        <v>wearables</v>
      </c>
      <c r="S685" s="9">
        <f t="shared" si="64"/>
        <v>42634.900046296294</v>
      </c>
      <c r="T685" s="9">
        <f t="shared" si="65"/>
        <v>42674.900046296294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s="5" t="str">
        <f t="shared" si="62"/>
        <v>technology</v>
      </c>
      <c r="R686" s="5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s="5" t="str">
        <f t="shared" si="62"/>
        <v>technology</v>
      </c>
      <c r="R687" s="5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s="5" t="str">
        <f t="shared" si="62"/>
        <v>technology</v>
      </c>
      <c r="R688" s="5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s="5" t="str">
        <f t="shared" si="62"/>
        <v>technology</v>
      </c>
      <c r="R689" s="5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s="5" t="str">
        <f t="shared" si="62"/>
        <v>technology</v>
      </c>
      <c r="R690" s="5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s="5" t="str">
        <f t="shared" si="62"/>
        <v>technology</v>
      </c>
      <c r="R691" s="5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s="5" t="str">
        <f t="shared" si="62"/>
        <v>technology</v>
      </c>
      <c r="R692" s="5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s="5" t="str">
        <f t="shared" si="62"/>
        <v>technology</v>
      </c>
      <c r="R693" s="5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s="5" t="str">
        <f t="shared" si="62"/>
        <v>technology</v>
      </c>
      <c r="R694" s="5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s="5" t="str">
        <f t="shared" si="62"/>
        <v>technology</v>
      </c>
      <c r="R695" s="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s="5" t="str">
        <f t="shared" si="62"/>
        <v>technology</v>
      </c>
      <c r="R696" s="5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s="5" t="str">
        <f t="shared" si="62"/>
        <v>technology</v>
      </c>
      <c r="R697" s="5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s="5" t="str">
        <f t="shared" si="62"/>
        <v>technology</v>
      </c>
      <c r="R698" s="5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s="5" t="str">
        <f t="shared" si="62"/>
        <v>technology</v>
      </c>
      <c r="R699" s="5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s="5" t="str">
        <f t="shared" si="62"/>
        <v>technology</v>
      </c>
      <c r="R700" s="5" t="str">
        <f t="shared" si="63"/>
        <v>wearables</v>
      </c>
      <c r="S700" s="9">
        <f t="shared" si="64"/>
        <v>41866.931076388893</v>
      </c>
      <c r="T700" s="9">
        <f t="shared" si="65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s="5" t="str">
        <f t="shared" si="62"/>
        <v>technology</v>
      </c>
      <c r="R701" s="5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s="5" t="str">
        <f t="shared" si="62"/>
        <v>technology</v>
      </c>
      <c r="R702" s="5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s="5" t="str">
        <f t="shared" si="62"/>
        <v>technology</v>
      </c>
      <c r="R703" s="5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s="5" t="str">
        <f t="shared" si="62"/>
        <v>technology</v>
      </c>
      <c r="R704" s="5" t="str">
        <f t="shared" si="63"/>
        <v>wearables</v>
      </c>
      <c r="S704" s="9">
        <f t="shared" si="64"/>
        <v>42668.726701388892</v>
      </c>
      <c r="T704" s="9">
        <f t="shared" si="65"/>
        <v>42698.768368055556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s="5" t="str">
        <f t="shared" si="62"/>
        <v>technology</v>
      </c>
      <c r="R705" s="5" t="str">
        <f t="shared" si="63"/>
        <v>wearables</v>
      </c>
      <c r="S705" s="9">
        <f t="shared" si="64"/>
        <v>42711.950798611113</v>
      </c>
      <c r="T705" s="9">
        <f t="shared" si="65"/>
        <v>42766.980555555558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s="5" t="str">
        <f t="shared" si="62"/>
        <v>technology</v>
      </c>
      <c r="R706" s="5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(E707/D707)*100</f>
        <v>0.97699999999999987</v>
      </c>
      <c r="P707">
        <f t="shared" ref="P707:P770" si="67">E707/L707</f>
        <v>195.4</v>
      </c>
      <c r="Q707" s="5" t="str">
        <f t="shared" ref="Q707:Q770" si="68">LEFT(N707, SEARCH("/",N707,1)-1)</f>
        <v>technology</v>
      </c>
      <c r="R707" s="5" t="str">
        <f t="shared" ref="R707:R770" si="69">RIGHT(N707,LEN(N707)-FIND("/",N707,1))</f>
        <v>wearables</v>
      </c>
      <c r="S707" s="9">
        <f t="shared" ref="S707:S770" si="70">DATE(1970,1,1)+(J707/24/60/60)</f>
        <v>42726.491643518515</v>
      </c>
      <c r="T707" s="9">
        <f t="shared" ref="T707:T770" si="71">DATE(1970,1,1)+(I707/24/60/60)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s="5" t="str">
        <f t="shared" si="68"/>
        <v>technology</v>
      </c>
      <c r="R708" s="5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s="5" t="str">
        <f t="shared" si="68"/>
        <v>technology</v>
      </c>
      <c r="R709" s="5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s="5" t="str">
        <f t="shared" si="68"/>
        <v>technology</v>
      </c>
      <c r="R710" s="5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s="5" t="str">
        <f t="shared" si="68"/>
        <v>technology</v>
      </c>
      <c r="R711" s="5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s="5" t="str">
        <f t="shared" si="68"/>
        <v>technology</v>
      </c>
      <c r="R712" s="5" t="str">
        <f t="shared" si="69"/>
        <v>wearables</v>
      </c>
      <c r="S712" s="9">
        <f t="shared" si="70"/>
        <v>41837.984976851847</v>
      </c>
      <c r="T712" s="9">
        <f t="shared" si="71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s="5" t="str">
        <f t="shared" si="68"/>
        <v>technology</v>
      </c>
      <c r="R713" s="5" t="str">
        <f t="shared" si="69"/>
        <v>wearables</v>
      </c>
      <c r="S713" s="9">
        <f t="shared" si="70"/>
        <v>42678.459120370375</v>
      </c>
      <c r="T713" s="9">
        <f t="shared" si="71"/>
        <v>42718.500787037039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s="5" t="str">
        <f t="shared" si="68"/>
        <v>technology</v>
      </c>
      <c r="R714" s="5" t="str">
        <f t="shared" si="69"/>
        <v>wearables</v>
      </c>
      <c r="S714" s="9">
        <f t="shared" si="70"/>
        <v>42384.680925925924</v>
      </c>
      <c r="T714" s="9">
        <f t="shared" si="71"/>
        <v>42414.680925925924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s="5" t="str">
        <f t="shared" si="68"/>
        <v>technology</v>
      </c>
      <c r="R715" s="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s="5" t="str">
        <f t="shared" si="68"/>
        <v>technology</v>
      </c>
      <c r="R716" s="5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s="5" t="str">
        <f t="shared" si="68"/>
        <v>technology</v>
      </c>
      <c r="R717" s="5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s="5" t="str">
        <f t="shared" si="68"/>
        <v>technology</v>
      </c>
      <c r="R718" s="5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s="5" t="str">
        <f t="shared" si="68"/>
        <v>technology</v>
      </c>
      <c r="R719" s="5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s="5" t="str">
        <f t="shared" si="68"/>
        <v>technology</v>
      </c>
      <c r="R720" s="5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s="5" t="str">
        <f t="shared" si="68"/>
        <v>technology</v>
      </c>
      <c r="R721" s="5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s="5" t="str">
        <f t="shared" si="68"/>
        <v>publishing</v>
      </c>
      <c r="R722" s="5" t="str">
        <f t="shared" si="69"/>
        <v>nonfiction</v>
      </c>
      <c r="S722" s="9">
        <f t="shared" si="70"/>
        <v>40909.649201388886</v>
      </c>
      <c r="T722" s="9">
        <f t="shared" si="71"/>
        <v>40937.649201388886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s="5" t="str">
        <f t="shared" si="68"/>
        <v>publishing</v>
      </c>
      <c r="R723" s="5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s="5" t="str">
        <f t="shared" si="68"/>
        <v>publishing</v>
      </c>
      <c r="R724" s="5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s="5" t="str">
        <f t="shared" si="68"/>
        <v>publishing</v>
      </c>
      <c r="R725" s="5" t="str">
        <f t="shared" si="69"/>
        <v>nonfiction</v>
      </c>
      <c r="S725" s="9">
        <f t="shared" si="70"/>
        <v>42184.81653935185</v>
      </c>
      <c r="T725" s="9">
        <f t="shared" si="71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s="5" t="str">
        <f t="shared" si="68"/>
        <v>publishing</v>
      </c>
      <c r="R726" s="5" t="str">
        <f t="shared" si="69"/>
        <v>nonfiction</v>
      </c>
      <c r="S726" s="9">
        <f t="shared" si="70"/>
        <v>40694.638460648152</v>
      </c>
      <c r="T726" s="9">
        <f t="shared" si="71"/>
        <v>40724.638460648152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s="5" t="str">
        <f t="shared" si="68"/>
        <v>publishing</v>
      </c>
      <c r="R727" s="5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s="5" t="str">
        <f t="shared" si="68"/>
        <v>publishing</v>
      </c>
      <c r="R728" s="5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s="5" t="str">
        <f t="shared" si="68"/>
        <v>publishing</v>
      </c>
      <c r="R729" s="5" t="str">
        <f t="shared" si="69"/>
        <v>nonfiction</v>
      </c>
      <c r="S729" s="9">
        <f t="shared" si="70"/>
        <v>41247.020243055558</v>
      </c>
      <c r="T729" s="9">
        <f t="shared" si="71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s="5" t="str">
        <f t="shared" si="68"/>
        <v>publishing</v>
      </c>
      <c r="R730" s="5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s="5" t="str">
        <f t="shared" si="68"/>
        <v>publishing</v>
      </c>
      <c r="R731" s="5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s="5" t="str">
        <f t="shared" si="68"/>
        <v>publishing</v>
      </c>
      <c r="R732" s="5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s="5" t="str">
        <f t="shared" si="68"/>
        <v>publishing</v>
      </c>
      <c r="R733" s="5" t="str">
        <f t="shared" si="69"/>
        <v>nonfiction</v>
      </c>
      <c r="S733" s="9">
        <f t="shared" si="70"/>
        <v>40879.795682870375</v>
      </c>
      <c r="T733" s="9">
        <f t="shared" si="71"/>
        <v>40930.25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s="5" t="str">
        <f t="shared" si="68"/>
        <v>publishing</v>
      </c>
      <c r="R734" s="5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s="5" t="str">
        <f t="shared" si="68"/>
        <v>publishing</v>
      </c>
      <c r="R735" s="5" t="str">
        <f t="shared" si="69"/>
        <v>nonfiction</v>
      </c>
      <c r="S735" s="9">
        <f t="shared" si="70"/>
        <v>41598.420046296291</v>
      </c>
      <c r="T735" s="9">
        <f t="shared" si="71"/>
        <v>41628.420046296291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s="5" t="str">
        <f t="shared" si="68"/>
        <v>publishing</v>
      </c>
      <c r="R736" s="5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s="5" t="str">
        <f t="shared" si="68"/>
        <v>publishing</v>
      </c>
      <c r="R737" s="5" t="str">
        <f t="shared" si="69"/>
        <v>nonfiction</v>
      </c>
      <c r="S737" s="9">
        <f t="shared" si="70"/>
        <v>41946.029467592598</v>
      </c>
      <c r="T737" s="9">
        <f t="shared" si="71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s="5" t="str">
        <f t="shared" si="68"/>
        <v>publishing</v>
      </c>
      <c r="R738" s="5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s="5" t="str">
        <f t="shared" si="68"/>
        <v>publishing</v>
      </c>
      <c r="R739" s="5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s="5" t="str">
        <f t="shared" si="68"/>
        <v>publishing</v>
      </c>
      <c r="R740" s="5" t="str">
        <f t="shared" si="69"/>
        <v>nonfiction</v>
      </c>
      <c r="S740" s="9">
        <f t="shared" si="70"/>
        <v>41943.604097222225</v>
      </c>
      <c r="T740" s="9">
        <f t="shared" si="71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s="5" t="str">
        <f t="shared" si="68"/>
        <v>publishing</v>
      </c>
      <c r="R741" s="5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s="5" t="str">
        <f t="shared" si="68"/>
        <v>publishing</v>
      </c>
      <c r="R742" s="5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s="5" t="str">
        <f t="shared" si="68"/>
        <v>publishing</v>
      </c>
      <c r="R743" s="5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s="5" t="str">
        <f t="shared" si="68"/>
        <v>publishing</v>
      </c>
      <c r="R744" s="5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s="5" t="str">
        <f t="shared" si="68"/>
        <v>publishing</v>
      </c>
      <c r="R745" s="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s="5" t="str">
        <f t="shared" si="68"/>
        <v>publishing</v>
      </c>
      <c r="R746" s="5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s="5" t="str">
        <f t="shared" si="68"/>
        <v>publishing</v>
      </c>
      <c r="R747" s="5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s="5" t="str">
        <f t="shared" si="68"/>
        <v>publishing</v>
      </c>
      <c r="R748" s="5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s="5" t="str">
        <f t="shared" si="68"/>
        <v>publishing</v>
      </c>
      <c r="R749" s="5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s="5" t="str">
        <f t="shared" si="68"/>
        <v>publishing</v>
      </c>
      <c r="R750" s="5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s="5" t="str">
        <f t="shared" si="68"/>
        <v>publishing</v>
      </c>
      <c r="R751" s="5" t="str">
        <f t="shared" si="69"/>
        <v>nonfiction</v>
      </c>
      <c r="S751" s="9">
        <f t="shared" si="70"/>
        <v>42733.941319444442</v>
      </c>
      <c r="T751" s="9">
        <f t="shared" si="71"/>
        <v>42763.941319444442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s="5" t="str">
        <f t="shared" si="68"/>
        <v>publishing</v>
      </c>
      <c r="R752" s="5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s="5" t="str">
        <f t="shared" si="68"/>
        <v>publishing</v>
      </c>
      <c r="R753" s="5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s="5" t="str">
        <f t="shared" si="68"/>
        <v>publishing</v>
      </c>
      <c r="R754" s="5" t="str">
        <f t="shared" si="69"/>
        <v>nonfiction</v>
      </c>
      <c r="S754" s="9">
        <f t="shared" si="70"/>
        <v>42639.421493055554</v>
      </c>
      <c r="T754" s="9">
        <f t="shared" si="71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s="5" t="str">
        <f t="shared" si="68"/>
        <v>publishing</v>
      </c>
      <c r="R755" s="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s="5" t="str">
        <f t="shared" si="68"/>
        <v>publishing</v>
      </c>
      <c r="R756" s="5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s="5" t="str">
        <f t="shared" si="68"/>
        <v>publishing</v>
      </c>
      <c r="R757" s="5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s="5" t="str">
        <f t="shared" si="68"/>
        <v>publishing</v>
      </c>
      <c r="R758" s="5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s="5" t="str">
        <f t="shared" si="68"/>
        <v>publishing</v>
      </c>
      <c r="R759" s="5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s="5" t="str">
        <f t="shared" si="68"/>
        <v>publishing</v>
      </c>
      <c r="R760" s="5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s="5" t="str">
        <f t="shared" si="68"/>
        <v>publishing</v>
      </c>
      <c r="R761" s="5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s="5" t="str">
        <f t="shared" si="68"/>
        <v>publishing</v>
      </c>
      <c r="R762" s="5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s="5" t="str">
        <f t="shared" si="68"/>
        <v>publishing</v>
      </c>
      <c r="R763" s="5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s="5" t="str">
        <f t="shared" si="68"/>
        <v>publishing</v>
      </c>
      <c r="R764" s="5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s="5" t="str">
        <f t="shared" si="68"/>
        <v>publishing</v>
      </c>
      <c r="R765" s="5" t="str">
        <f t="shared" si="69"/>
        <v>fiction</v>
      </c>
      <c r="S765" s="9">
        <f t="shared" si="70"/>
        <v>41471.446851851855</v>
      </c>
      <c r="T765" s="9">
        <f t="shared" si="71"/>
        <v>41501.446851851855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s="5" t="str">
        <f t="shared" si="68"/>
        <v>publishing</v>
      </c>
      <c r="R766" s="5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s="5" t="str">
        <f t="shared" si="68"/>
        <v>publishing</v>
      </c>
      <c r="R767" s="5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s="5" t="str">
        <f t="shared" si="68"/>
        <v>publishing</v>
      </c>
      <c r="R768" s="5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s="5" t="str">
        <f t="shared" si="68"/>
        <v>publishing</v>
      </c>
      <c r="R769" s="5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s="5" t="str">
        <f t="shared" si="68"/>
        <v>publishing</v>
      </c>
      <c r="R770" s="5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(E771/D771)*100</f>
        <v>41.4</v>
      </c>
      <c r="P771">
        <f t="shared" ref="P771:P834" si="73">E771/L771</f>
        <v>31.846153846153847</v>
      </c>
      <c r="Q771" s="5" t="str">
        <f t="shared" ref="Q771:Q834" si="74">LEFT(N771, SEARCH("/",N771,1)-1)</f>
        <v>publishing</v>
      </c>
      <c r="R771" s="5" t="str">
        <f t="shared" ref="R771:R834" si="75">RIGHT(N771,LEN(N771)-FIND("/",N771,1))</f>
        <v>fiction</v>
      </c>
      <c r="S771" s="9">
        <f t="shared" ref="S771:S834" si="76">DATE(1970,1,1)+(J771/24/60/60)</f>
        <v>41604.996458333335</v>
      </c>
      <c r="T771" s="9">
        <f t="shared" ref="T771:T834" si="77">DATE(1970,1,1)+(I771/24/60/60)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s="5" t="str">
        <f t="shared" si="74"/>
        <v>publishing</v>
      </c>
      <c r="R772" s="5" t="str">
        <f t="shared" si="75"/>
        <v>fiction</v>
      </c>
      <c r="S772" s="9">
        <f t="shared" si="76"/>
        <v>41289.9996412037</v>
      </c>
      <c r="T772" s="9">
        <f t="shared" si="77"/>
        <v>41329.9996412037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s="5" t="str">
        <f t="shared" si="74"/>
        <v>publishing</v>
      </c>
      <c r="R773" s="5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s="5" t="str">
        <f t="shared" si="74"/>
        <v>publishing</v>
      </c>
      <c r="R774" s="5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s="5" t="str">
        <f t="shared" si="74"/>
        <v>publishing</v>
      </c>
      <c r="R775" s="5" t="str">
        <f t="shared" si="75"/>
        <v>fiction</v>
      </c>
      <c r="S775" s="9">
        <f t="shared" si="76"/>
        <v>42100.735937500001</v>
      </c>
      <c r="T775" s="9">
        <f t="shared" si="77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s="5" t="str">
        <f t="shared" si="74"/>
        <v>publishing</v>
      </c>
      <c r="R776" s="5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s="5" t="str">
        <f t="shared" si="74"/>
        <v>publishing</v>
      </c>
      <c r="R777" s="5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s="5" t="str">
        <f t="shared" si="74"/>
        <v>publishing</v>
      </c>
      <c r="R778" s="5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s="5" t="str">
        <f t="shared" si="74"/>
        <v>publishing</v>
      </c>
      <c r="R779" s="5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s="5" t="str">
        <f t="shared" si="74"/>
        <v>publishing</v>
      </c>
      <c r="R780" s="5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s="5" t="str">
        <f t="shared" si="74"/>
        <v>publishing</v>
      </c>
      <c r="R781" s="5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s="5" t="str">
        <f t="shared" si="74"/>
        <v>music</v>
      </c>
      <c r="R782" s="5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s="5" t="str">
        <f t="shared" si="74"/>
        <v>music</v>
      </c>
      <c r="R783" s="5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s="5" t="str">
        <f t="shared" si="74"/>
        <v>music</v>
      </c>
      <c r="R784" s="5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s="5" t="str">
        <f t="shared" si="74"/>
        <v>music</v>
      </c>
      <c r="R785" s="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s="5" t="str">
        <f t="shared" si="74"/>
        <v>music</v>
      </c>
      <c r="R786" s="5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s="5" t="str">
        <f t="shared" si="74"/>
        <v>music</v>
      </c>
      <c r="R787" s="5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s="5" t="str">
        <f t="shared" si="74"/>
        <v>music</v>
      </c>
      <c r="R788" s="5" t="str">
        <f t="shared" si="75"/>
        <v>rock</v>
      </c>
      <c r="S788" s="9">
        <f t="shared" si="76"/>
        <v>40983.055949074071</v>
      </c>
      <c r="T788" s="9">
        <f t="shared" si="77"/>
        <v>41040.657638888893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s="5" t="str">
        <f t="shared" si="74"/>
        <v>music</v>
      </c>
      <c r="R789" s="5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s="5" t="str">
        <f t="shared" si="74"/>
        <v>music</v>
      </c>
      <c r="R790" s="5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s="5" t="str">
        <f t="shared" si="74"/>
        <v>music</v>
      </c>
      <c r="R791" s="5" t="str">
        <f t="shared" si="75"/>
        <v>rock</v>
      </c>
      <c r="S791" s="9">
        <f t="shared" si="76"/>
        <v>41277.186111111107</v>
      </c>
      <c r="T791" s="9">
        <f t="shared" si="77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s="5" t="str">
        <f t="shared" si="74"/>
        <v>music</v>
      </c>
      <c r="R792" s="5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s="5" t="str">
        <f t="shared" si="74"/>
        <v>music</v>
      </c>
      <c r="R793" s="5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s="5" t="str">
        <f t="shared" si="74"/>
        <v>music</v>
      </c>
      <c r="R794" s="5" t="str">
        <f t="shared" si="75"/>
        <v>rock</v>
      </c>
      <c r="S794" s="9">
        <f t="shared" si="76"/>
        <v>41555.87364583333</v>
      </c>
      <c r="T794" s="9">
        <f t="shared" si="77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s="5" t="str">
        <f t="shared" si="74"/>
        <v>music</v>
      </c>
      <c r="R795" s="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s="5" t="str">
        <f t="shared" si="74"/>
        <v>music</v>
      </c>
      <c r="R796" s="5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s="5" t="str">
        <f t="shared" si="74"/>
        <v>music</v>
      </c>
      <c r="R797" s="5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s="5" t="str">
        <f t="shared" si="74"/>
        <v>music</v>
      </c>
      <c r="R798" s="5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s="5" t="str">
        <f t="shared" si="74"/>
        <v>music</v>
      </c>
      <c r="R799" s="5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s="5" t="str">
        <f t="shared" si="74"/>
        <v>music</v>
      </c>
      <c r="R800" s="5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s="5" t="str">
        <f t="shared" si="74"/>
        <v>music</v>
      </c>
      <c r="R801" s="5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s="5" t="str">
        <f t="shared" si="74"/>
        <v>music</v>
      </c>
      <c r="R802" s="5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s="5" t="str">
        <f t="shared" si="74"/>
        <v>music</v>
      </c>
      <c r="R803" s="5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s="5" t="str">
        <f t="shared" si="74"/>
        <v>music</v>
      </c>
      <c r="R804" s="5" t="str">
        <f t="shared" si="75"/>
        <v>rock</v>
      </c>
      <c r="S804" s="9">
        <f t="shared" si="76"/>
        <v>41123.022268518514</v>
      </c>
      <c r="T804" s="9">
        <f t="shared" si="77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s="5" t="str">
        <f t="shared" si="74"/>
        <v>music</v>
      </c>
      <c r="R805" s="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s="5" t="str">
        <f t="shared" si="74"/>
        <v>music</v>
      </c>
      <c r="R806" s="5" t="str">
        <f t="shared" si="75"/>
        <v>rock</v>
      </c>
      <c r="S806" s="9">
        <f t="shared" si="76"/>
        <v>40730.105624999997</v>
      </c>
      <c r="T806" s="9">
        <f t="shared" si="77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s="5" t="str">
        <f t="shared" si="74"/>
        <v>music</v>
      </c>
      <c r="R807" s="5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s="5" t="str">
        <f t="shared" si="74"/>
        <v>music</v>
      </c>
      <c r="R808" s="5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s="5" t="str">
        <f t="shared" si="74"/>
        <v>music</v>
      </c>
      <c r="R809" s="5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s="5" t="str">
        <f t="shared" si="74"/>
        <v>music</v>
      </c>
      <c r="R810" s="5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s="5" t="str">
        <f t="shared" si="74"/>
        <v>music</v>
      </c>
      <c r="R811" s="5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s="5" t="str">
        <f t="shared" si="74"/>
        <v>music</v>
      </c>
      <c r="R812" s="5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s="5" t="str">
        <f t="shared" si="74"/>
        <v>music</v>
      </c>
      <c r="R813" s="5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s="5" t="str">
        <f t="shared" si="74"/>
        <v>music</v>
      </c>
      <c r="R814" s="5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s="5" t="str">
        <f t="shared" si="74"/>
        <v>music</v>
      </c>
      <c r="R815" s="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s="5" t="str">
        <f t="shared" si="74"/>
        <v>music</v>
      </c>
      <c r="R816" s="5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s="5" t="str">
        <f t="shared" si="74"/>
        <v>music</v>
      </c>
      <c r="R817" s="5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s="5" t="str">
        <f t="shared" si="74"/>
        <v>music</v>
      </c>
      <c r="R818" s="5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s="5" t="str">
        <f t="shared" si="74"/>
        <v>music</v>
      </c>
      <c r="R819" s="5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s="5" t="str">
        <f t="shared" si="74"/>
        <v>music</v>
      </c>
      <c r="R820" s="5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s="5" t="str">
        <f t="shared" si="74"/>
        <v>music</v>
      </c>
      <c r="R821" s="5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s="5" t="str">
        <f t="shared" si="74"/>
        <v>music</v>
      </c>
      <c r="R822" s="5" t="str">
        <f t="shared" si="75"/>
        <v>rock</v>
      </c>
      <c r="S822" s="9">
        <f t="shared" si="76"/>
        <v>41768.841921296291</v>
      </c>
      <c r="T822" s="9">
        <f t="shared" si="77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s="5" t="str">
        <f t="shared" si="74"/>
        <v>music</v>
      </c>
      <c r="R823" s="5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s="5" t="str">
        <f t="shared" si="74"/>
        <v>music</v>
      </c>
      <c r="R824" s="5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s="5" t="str">
        <f t="shared" si="74"/>
        <v>music</v>
      </c>
      <c r="R825" s="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s="5" t="str">
        <f t="shared" si="74"/>
        <v>music</v>
      </c>
      <c r="R826" s="5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s="5" t="str">
        <f t="shared" si="74"/>
        <v>music</v>
      </c>
      <c r="R827" s="5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s="5" t="str">
        <f t="shared" si="74"/>
        <v>music</v>
      </c>
      <c r="R828" s="5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s="5" t="str">
        <f t="shared" si="74"/>
        <v>music</v>
      </c>
      <c r="R829" s="5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s="5" t="str">
        <f t="shared" si="74"/>
        <v>music</v>
      </c>
      <c r="R830" s="5" t="str">
        <f t="shared" si="75"/>
        <v>rock</v>
      </c>
      <c r="S830" s="9">
        <f t="shared" si="76"/>
        <v>41073.050717592589</v>
      </c>
      <c r="T830" s="9">
        <f t="shared" si="77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s="5" t="str">
        <f t="shared" si="74"/>
        <v>music</v>
      </c>
      <c r="R831" s="5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s="5" t="str">
        <f t="shared" si="74"/>
        <v>music</v>
      </c>
      <c r="R832" s="5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s="5" t="str">
        <f t="shared" si="74"/>
        <v>music</v>
      </c>
      <c r="R833" s="5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s="5" t="str">
        <f t="shared" si="74"/>
        <v>music</v>
      </c>
      <c r="R834" s="5" t="str">
        <f t="shared" si="75"/>
        <v>rock</v>
      </c>
      <c r="S834" s="9">
        <f t="shared" si="76"/>
        <v>40869.675173611111</v>
      </c>
      <c r="T834" s="9">
        <f t="shared" si="77"/>
        <v>40929.342361111107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(E835/D835)*100</f>
        <v>101.66666666666666</v>
      </c>
      <c r="P835">
        <f t="shared" ref="P835:P898" si="79">E835/L835</f>
        <v>148.78048780487805</v>
      </c>
      <c r="Q835" s="5" t="str">
        <f t="shared" ref="Q835:Q898" si="80">LEFT(N835, SEARCH("/",N835,1)-1)</f>
        <v>music</v>
      </c>
      <c r="R835" s="5" t="str">
        <f t="shared" ref="R835:R898" si="81">RIGHT(N835,LEN(N835)-FIND("/",N835,1))</f>
        <v>rock</v>
      </c>
      <c r="S835" s="9">
        <f t="shared" ref="S835:S898" si="82">DATE(1970,1,1)+(J835/24/60/60)</f>
        <v>41718.878182870372</v>
      </c>
      <c r="T835" s="9">
        <f t="shared" ref="T835:T898" si="83">DATE(1970,1,1)+(I835/24/60/60)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s="5" t="str">
        <f t="shared" si="80"/>
        <v>music</v>
      </c>
      <c r="R836" s="5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s="5" t="str">
        <f t="shared" si="80"/>
        <v>music</v>
      </c>
      <c r="R837" s="5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s="5" t="str">
        <f t="shared" si="80"/>
        <v>music</v>
      </c>
      <c r="R838" s="5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s="5" t="str">
        <f t="shared" si="80"/>
        <v>music</v>
      </c>
      <c r="R839" s="5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s="5" t="str">
        <f t="shared" si="80"/>
        <v>music</v>
      </c>
      <c r="R840" s="5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s="5" t="str">
        <f t="shared" si="80"/>
        <v>music</v>
      </c>
      <c r="R841" s="5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s="5" t="str">
        <f t="shared" si="80"/>
        <v>music</v>
      </c>
      <c r="R842" s="5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s="5" t="str">
        <f t="shared" si="80"/>
        <v>music</v>
      </c>
      <c r="R843" s="5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s="5" t="str">
        <f t="shared" si="80"/>
        <v>music</v>
      </c>
      <c r="R844" s="5" t="str">
        <f t="shared" si="81"/>
        <v>metal</v>
      </c>
      <c r="S844" s="9">
        <f t="shared" si="82"/>
        <v>41526.59239583333</v>
      </c>
      <c r="T844" s="9">
        <f t="shared" si="83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s="5" t="str">
        <f t="shared" si="80"/>
        <v>music</v>
      </c>
      <c r="R845" s="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s="5" t="str">
        <f t="shared" si="80"/>
        <v>music</v>
      </c>
      <c r="R846" s="5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s="5" t="str">
        <f t="shared" si="80"/>
        <v>music</v>
      </c>
      <c r="R847" s="5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s="5" t="str">
        <f t="shared" si="80"/>
        <v>music</v>
      </c>
      <c r="R848" s="5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s="5" t="str">
        <f t="shared" si="80"/>
        <v>music</v>
      </c>
      <c r="R849" s="5" t="str">
        <f t="shared" si="81"/>
        <v>metal</v>
      </c>
      <c r="S849" s="9">
        <f t="shared" si="82"/>
        <v>42165.798333333332</v>
      </c>
      <c r="T849" s="9">
        <f t="shared" si="83"/>
        <v>42195.798333333332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s="5" t="str">
        <f t="shared" si="80"/>
        <v>music</v>
      </c>
      <c r="R850" s="5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s="5" t="str">
        <f t="shared" si="80"/>
        <v>music</v>
      </c>
      <c r="R851" s="5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s="5" t="str">
        <f t="shared" si="80"/>
        <v>music</v>
      </c>
      <c r="R852" s="5" t="str">
        <f t="shared" si="81"/>
        <v>metal</v>
      </c>
      <c r="S852" s="9">
        <f t="shared" si="82"/>
        <v>42452.827743055554</v>
      </c>
      <c r="T852" s="9">
        <f t="shared" si="83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s="5" t="str">
        <f t="shared" si="80"/>
        <v>music</v>
      </c>
      <c r="R853" s="5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s="5" t="str">
        <f t="shared" si="80"/>
        <v>music</v>
      </c>
      <c r="R854" s="5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s="5" t="str">
        <f t="shared" si="80"/>
        <v>music</v>
      </c>
      <c r="R855" s="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s="5" t="str">
        <f t="shared" si="80"/>
        <v>music</v>
      </c>
      <c r="R856" s="5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s="5" t="str">
        <f t="shared" si="80"/>
        <v>music</v>
      </c>
      <c r="R857" s="5" t="str">
        <f t="shared" si="81"/>
        <v>metal</v>
      </c>
      <c r="S857" s="9">
        <f t="shared" si="82"/>
        <v>42545.125196759254</v>
      </c>
      <c r="T857" s="9">
        <f t="shared" si="83"/>
        <v>42575.125196759254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s="5" t="str">
        <f t="shared" si="80"/>
        <v>music</v>
      </c>
      <c r="R858" s="5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s="5" t="str">
        <f t="shared" si="80"/>
        <v>music</v>
      </c>
      <c r="R859" s="5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s="5" t="str">
        <f t="shared" si="80"/>
        <v>music</v>
      </c>
      <c r="R860" s="5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s="5" t="str">
        <f t="shared" si="80"/>
        <v>music</v>
      </c>
      <c r="R861" s="5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s="5" t="str">
        <f t="shared" si="80"/>
        <v>music</v>
      </c>
      <c r="R862" s="5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s="5" t="str">
        <f t="shared" si="80"/>
        <v>music</v>
      </c>
      <c r="R863" s="5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s="5" t="str">
        <f t="shared" si="80"/>
        <v>music</v>
      </c>
      <c r="R864" s="5" t="str">
        <f t="shared" si="81"/>
        <v>jazz</v>
      </c>
      <c r="S864" s="9">
        <f t="shared" si="82"/>
        <v>41559.554953703708</v>
      </c>
      <c r="T864" s="9">
        <f t="shared" si="83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s="5" t="str">
        <f t="shared" si="80"/>
        <v>music</v>
      </c>
      <c r="R865" s="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s="5" t="str">
        <f t="shared" si="80"/>
        <v>music</v>
      </c>
      <c r="R866" s="5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s="5" t="str">
        <f t="shared" si="80"/>
        <v>music</v>
      </c>
      <c r="R867" s="5" t="str">
        <f t="shared" si="81"/>
        <v>jazz</v>
      </c>
      <c r="S867" s="9">
        <f t="shared" si="82"/>
        <v>41230.773113425923</v>
      </c>
      <c r="T867" s="9">
        <f t="shared" si="83"/>
        <v>41290.773113425923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s="5" t="str">
        <f t="shared" si="80"/>
        <v>music</v>
      </c>
      <c r="R868" s="5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s="5" t="str">
        <f t="shared" si="80"/>
        <v>music</v>
      </c>
      <c r="R869" s="5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s="5" t="str">
        <f t="shared" si="80"/>
        <v>music</v>
      </c>
      <c r="R870" s="5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s="5" t="str">
        <f t="shared" si="80"/>
        <v>music</v>
      </c>
      <c r="R871" s="5" t="str">
        <f t="shared" si="81"/>
        <v>jazz</v>
      </c>
      <c r="S871" s="9">
        <f t="shared" si="82"/>
        <v>41342.845567129625</v>
      </c>
      <c r="T871" s="9">
        <f t="shared" si="83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s="5" t="str">
        <f t="shared" si="80"/>
        <v>music</v>
      </c>
      <c r="R872" s="5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s="5" t="str">
        <f t="shared" si="80"/>
        <v>music</v>
      </c>
      <c r="R873" s="5" t="str">
        <f t="shared" si="81"/>
        <v>jazz</v>
      </c>
      <c r="S873" s="9">
        <f t="shared" si="82"/>
        <v>41577.561284722222</v>
      </c>
      <c r="T873" s="9">
        <f t="shared" si="83"/>
        <v>41607.602951388893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s="5" t="str">
        <f t="shared" si="80"/>
        <v>music</v>
      </c>
      <c r="R874" s="5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s="5" t="str">
        <f t="shared" si="80"/>
        <v>music</v>
      </c>
      <c r="R875" s="5" t="str">
        <f t="shared" si="81"/>
        <v>jazz</v>
      </c>
      <c r="S875" s="9">
        <f t="shared" si="82"/>
        <v>41184.167129629626</v>
      </c>
      <c r="T875" s="9">
        <f t="shared" si="83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s="5" t="str">
        <f t="shared" si="80"/>
        <v>music</v>
      </c>
      <c r="R876" s="5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s="5" t="str">
        <f t="shared" si="80"/>
        <v>music</v>
      </c>
      <c r="R877" s="5" t="str">
        <f t="shared" si="81"/>
        <v>jazz</v>
      </c>
      <c r="S877" s="9">
        <f t="shared" si="82"/>
        <v>42248.723738425928</v>
      </c>
      <c r="T877" s="9">
        <f t="shared" si="83"/>
        <v>42268.723738425928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s="5" t="str">
        <f t="shared" si="80"/>
        <v>music</v>
      </c>
      <c r="R878" s="5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s="5" t="str">
        <f t="shared" si="80"/>
        <v>music</v>
      </c>
      <c r="R879" s="5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s="5" t="str">
        <f t="shared" si="80"/>
        <v>music</v>
      </c>
      <c r="R880" s="5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s="5" t="str">
        <f t="shared" si="80"/>
        <v>music</v>
      </c>
      <c r="R881" s="5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s="5" t="str">
        <f t="shared" si="80"/>
        <v>music</v>
      </c>
      <c r="R882" s="5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s="5" t="str">
        <f t="shared" si="80"/>
        <v>music</v>
      </c>
      <c r="R883" s="5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s="5" t="str">
        <f t="shared" si="80"/>
        <v>music</v>
      </c>
      <c r="R884" s="5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s="5" t="str">
        <f t="shared" si="80"/>
        <v>music</v>
      </c>
      <c r="R885" s="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s="5" t="str">
        <f t="shared" si="80"/>
        <v>music</v>
      </c>
      <c r="R886" s="5" t="str">
        <f t="shared" si="81"/>
        <v>indie rock</v>
      </c>
      <c r="S886" s="9">
        <f t="shared" si="82"/>
        <v>40981.802615740744</v>
      </c>
      <c r="T886" s="9">
        <f t="shared" si="83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s="5" t="str">
        <f t="shared" si="80"/>
        <v>music</v>
      </c>
      <c r="R887" s="5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s="5" t="str">
        <f t="shared" si="80"/>
        <v>music</v>
      </c>
      <c r="R888" s="5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s="5" t="str">
        <f t="shared" si="80"/>
        <v>music</v>
      </c>
      <c r="R889" s="5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s="5" t="str">
        <f t="shared" si="80"/>
        <v>music</v>
      </c>
      <c r="R890" s="5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s="5" t="str">
        <f t="shared" si="80"/>
        <v>music</v>
      </c>
      <c r="R891" s="5" t="str">
        <f t="shared" si="81"/>
        <v>indie rock</v>
      </c>
      <c r="S891" s="9">
        <f t="shared" si="82"/>
        <v>41887.784062499995</v>
      </c>
      <c r="T891" s="9">
        <f t="shared" si="83"/>
        <v>41917.784062499995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s="5" t="str">
        <f t="shared" si="80"/>
        <v>music</v>
      </c>
      <c r="R892" s="5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s="5" t="str">
        <f t="shared" si="80"/>
        <v>music</v>
      </c>
      <c r="R893" s="5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s="5" t="str">
        <f t="shared" si="80"/>
        <v>music</v>
      </c>
      <c r="R894" s="5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s="5" t="str">
        <f t="shared" si="80"/>
        <v>music</v>
      </c>
      <c r="R895" s="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s="5" t="str">
        <f t="shared" si="80"/>
        <v>music</v>
      </c>
      <c r="R896" s="5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s="5" t="str">
        <f t="shared" si="80"/>
        <v>music</v>
      </c>
      <c r="R897" s="5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s="5" t="str">
        <f t="shared" si="80"/>
        <v>music</v>
      </c>
      <c r="R898" s="5" t="str">
        <f t="shared" si="81"/>
        <v>indie rock</v>
      </c>
      <c r="S898" s="9">
        <f t="shared" si="82"/>
        <v>42218.872986111106</v>
      </c>
      <c r="T898" s="9">
        <f t="shared" si="83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(E899/D899)*100</f>
        <v>0</v>
      </c>
      <c r="P899" t="e">
        <f t="shared" ref="P899:P962" si="85">E899/L899</f>
        <v>#DIV/0!</v>
      </c>
      <c r="Q899" s="5" t="str">
        <f t="shared" ref="Q899:Q962" si="86">LEFT(N899, SEARCH("/",N899,1)-1)</f>
        <v>music</v>
      </c>
      <c r="R899" s="5" t="str">
        <f t="shared" ref="R899:R962" si="87">RIGHT(N899,LEN(N899)-FIND("/",N899,1))</f>
        <v>indie rock</v>
      </c>
      <c r="S899" s="9">
        <f t="shared" ref="S899:S962" si="88">DATE(1970,1,1)+(J899/24/60/60)</f>
        <v>41211.688750000001</v>
      </c>
      <c r="T899" s="9">
        <f t="shared" ref="T899:T962" si="89">DATE(1970,1,1)+(I899/24/60/60)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s="5" t="str">
        <f t="shared" si="86"/>
        <v>music</v>
      </c>
      <c r="R900" s="5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s="5" t="str">
        <f t="shared" si="86"/>
        <v>music</v>
      </c>
      <c r="R901" s="5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s="5" t="str">
        <f t="shared" si="86"/>
        <v>music</v>
      </c>
      <c r="R902" s="5" t="str">
        <f t="shared" si="87"/>
        <v>jazz</v>
      </c>
      <c r="S902" s="9">
        <f t="shared" si="88"/>
        <v>42429.849560185183</v>
      </c>
      <c r="T902" s="9">
        <f t="shared" si="8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s="5" t="str">
        <f t="shared" si="86"/>
        <v>music</v>
      </c>
      <c r="R903" s="5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s="5" t="str">
        <f t="shared" si="86"/>
        <v>music</v>
      </c>
      <c r="R904" s="5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s="5" t="str">
        <f t="shared" si="86"/>
        <v>music</v>
      </c>
      <c r="R905" s="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s="5" t="str">
        <f t="shared" si="86"/>
        <v>music</v>
      </c>
      <c r="R906" s="5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s="5" t="str">
        <f t="shared" si="86"/>
        <v>music</v>
      </c>
      <c r="R907" s="5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s="5" t="str">
        <f t="shared" si="86"/>
        <v>music</v>
      </c>
      <c r="R908" s="5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s="5" t="str">
        <f t="shared" si="86"/>
        <v>music</v>
      </c>
      <c r="R909" s="5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s="5" t="str">
        <f t="shared" si="86"/>
        <v>music</v>
      </c>
      <c r="R910" s="5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s="5" t="str">
        <f t="shared" si="86"/>
        <v>music</v>
      </c>
      <c r="R911" s="5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s="5" t="str">
        <f t="shared" si="86"/>
        <v>music</v>
      </c>
      <c r="R912" s="5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s="5" t="str">
        <f t="shared" si="86"/>
        <v>music</v>
      </c>
      <c r="R913" s="5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s="5" t="str">
        <f t="shared" si="86"/>
        <v>music</v>
      </c>
      <c r="R914" s="5" t="str">
        <f t="shared" si="87"/>
        <v>jazz</v>
      </c>
      <c r="S914" s="9">
        <f t="shared" si="88"/>
        <v>41194.109340277777</v>
      </c>
      <c r="T914" s="9">
        <f t="shared" si="89"/>
        <v>41254.151006944448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s="5" t="str">
        <f t="shared" si="86"/>
        <v>music</v>
      </c>
      <c r="R915" s="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s="5" t="str">
        <f t="shared" si="86"/>
        <v>music</v>
      </c>
      <c r="R916" s="5" t="str">
        <f t="shared" si="87"/>
        <v>jazz</v>
      </c>
      <c r="S916" s="9">
        <f t="shared" si="88"/>
        <v>41116.763275462959</v>
      </c>
      <c r="T916" s="9">
        <f t="shared" si="89"/>
        <v>41146.763275462959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s="5" t="str">
        <f t="shared" si="86"/>
        <v>music</v>
      </c>
      <c r="R917" s="5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s="5" t="str">
        <f t="shared" si="86"/>
        <v>music</v>
      </c>
      <c r="R918" s="5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s="5" t="str">
        <f t="shared" si="86"/>
        <v>music</v>
      </c>
      <c r="R919" s="5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s="5" t="str">
        <f t="shared" si="86"/>
        <v>music</v>
      </c>
      <c r="R920" s="5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s="5" t="str">
        <f t="shared" si="86"/>
        <v>music</v>
      </c>
      <c r="R921" s="5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s="5" t="str">
        <f t="shared" si="86"/>
        <v>music</v>
      </c>
      <c r="R922" s="5" t="str">
        <f t="shared" si="87"/>
        <v>jazz</v>
      </c>
      <c r="S922" s="9">
        <f t="shared" si="88"/>
        <v>41562.671550925923</v>
      </c>
      <c r="T922" s="9">
        <f t="shared" si="8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s="5" t="str">
        <f t="shared" si="86"/>
        <v>music</v>
      </c>
      <c r="R923" s="5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s="5" t="str">
        <f t="shared" si="86"/>
        <v>music</v>
      </c>
      <c r="R924" s="5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s="5" t="str">
        <f t="shared" si="86"/>
        <v>music</v>
      </c>
      <c r="R925" s="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s="5" t="str">
        <f t="shared" si="86"/>
        <v>music</v>
      </c>
      <c r="R926" s="5" t="str">
        <f t="shared" si="87"/>
        <v>jazz</v>
      </c>
      <c r="S926" s="9">
        <f t="shared" si="88"/>
        <v>41288.942928240736</v>
      </c>
      <c r="T926" s="9">
        <f t="shared" si="89"/>
        <v>41318.942928240736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s="5" t="str">
        <f t="shared" si="86"/>
        <v>music</v>
      </c>
      <c r="R927" s="5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s="5" t="str">
        <f t="shared" si="86"/>
        <v>music</v>
      </c>
      <c r="R928" s="5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s="5" t="str">
        <f t="shared" si="86"/>
        <v>music</v>
      </c>
      <c r="R929" s="5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s="5" t="str">
        <f t="shared" si="86"/>
        <v>music</v>
      </c>
      <c r="R930" s="5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s="5" t="str">
        <f t="shared" si="86"/>
        <v>music</v>
      </c>
      <c r="R931" s="5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s="5" t="str">
        <f t="shared" si="86"/>
        <v>music</v>
      </c>
      <c r="R932" s="5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s="5" t="str">
        <f t="shared" si="86"/>
        <v>music</v>
      </c>
      <c r="R933" s="5" t="str">
        <f t="shared" si="87"/>
        <v>jazz</v>
      </c>
      <c r="S933" s="9">
        <f t="shared" si="88"/>
        <v>41680.359976851847</v>
      </c>
      <c r="T933" s="9">
        <f t="shared" si="8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s="5" t="str">
        <f t="shared" si="86"/>
        <v>music</v>
      </c>
      <c r="R934" s="5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s="5" t="str">
        <f t="shared" si="86"/>
        <v>music</v>
      </c>
      <c r="R935" s="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s="5" t="str">
        <f t="shared" si="86"/>
        <v>music</v>
      </c>
      <c r="R936" s="5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s="5" t="str">
        <f t="shared" si="86"/>
        <v>music</v>
      </c>
      <c r="R937" s="5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s="5" t="str">
        <f t="shared" si="86"/>
        <v>music</v>
      </c>
      <c r="R938" s="5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s="5" t="str">
        <f t="shared" si="86"/>
        <v>music</v>
      </c>
      <c r="R939" s="5" t="str">
        <f t="shared" si="87"/>
        <v>jazz</v>
      </c>
      <c r="S939" s="9">
        <f t="shared" si="88"/>
        <v>41551.798113425924</v>
      </c>
      <c r="T939" s="9">
        <f t="shared" si="89"/>
        <v>41581.839780092589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s="5" t="str">
        <f t="shared" si="86"/>
        <v>music</v>
      </c>
      <c r="R940" s="5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s="5" t="str">
        <f t="shared" si="86"/>
        <v>music</v>
      </c>
      <c r="R941" s="5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s="5" t="str">
        <f t="shared" si="86"/>
        <v>technology</v>
      </c>
      <c r="R942" s="5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s="5" t="str">
        <f t="shared" si="86"/>
        <v>technology</v>
      </c>
      <c r="R943" s="5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s="5" t="str">
        <f t="shared" si="86"/>
        <v>technology</v>
      </c>
      <c r="R944" s="5" t="str">
        <f t="shared" si="87"/>
        <v>wearables</v>
      </c>
      <c r="S944" s="9">
        <f t="shared" si="88"/>
        <v>42382.843287037038</v>
      </c>
      <c r="T944" s="9">
        <f t="shared" si="89"/>
        <v>42418.843287037038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s="5" t="str">
        <f t="shared" si="86"/>
        <v>technology</v>
      </c>
      <c r="R945" s="5" t="str">
        <f t="shared" si="87"/>
        <v>wearables</v>
      </c>
      <c r="S945" s="9">
        <f t="shared" si="88"/>
        <v>42673.667881944442</v>
      </c>
      <c r="T945" s="9">
        <f t="shared" si="8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s="5" t="str">
        <f t="shared" si="86"/>
        <v>technology</v>
      </c>
      <c r="R946" s="5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s="5" t="str">
        <f t="shared" si="86"/>
        <v>technology</v>
      </c>
      <c r="R947" s="5" t="str">
        <f t="shared" si="87"/>
        <v>wearables</v>
      </c>
      <c r="S947" s="9">
        <f t="shared" si="88"/>
        <v>42732.872986111106</v>
      </c>
      <c r="T947" s="9">
        <f t="shared" si="8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s="5" t="str">
        <f t="shared" si="86"/>
        <v>technology</v>
      </c>
      <c r="R948" s="5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s="5" t="str">
        <f t="shared" si="86"/>
        <v>technology</v>
      </c>
      <c r="R949" s="5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s="5" t="str">
        <f t="shared" si="86"/>
        <v>technology</v>
      </c>
      <c r="R950" s="5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s="5" t="str">
        <f t="shared" si="86"/>
        <v>technology</v>
      </c>
      <c r="R951" s="5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s="5" t="str">
        <f t="shared" si="86"/>
        <v>technology</v>
      </c>
      <c r="R952" s="5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s="5" t="str">
        <f t="shared" si="86"/>
        <v>technology</v>
      </c>
      <c r="R953" s="5" t="str">
        <f t="shared" si="87"/>
        <v>wearables</v>
      </c>
      <c r="S953" s="9">
        <f t="shared" si="88"/>
        <v>42480.653611111113</v>
      </c>
      <c r="T953" s="9">
        <f t="shared" si="89"/>
        <v>42525.653611111113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s="5" t="str">
        <f t="shared" si="86"/>
        <v>technology</v>
      </c>
      <c r="R954" s="5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s="5" t="str">
        <f t="shared" si="86"/>
        <v>technology</v>
      </c>
      <c r="R955" s="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s="5" t="str">
        <f t="shared" si="86"/>
        <v>technology</v>
      </c>
      <c r="R956" s="5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s="5" t="str">
        <f t="shared" si="86"/>
        <v>technology</v>
      </c>
      <c r="R957" s="5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s="5" t="str">
        <f t="shared" si="86"/>
        <v>technology</v>
      </c>
      <c r="R958" s="5" t="str">
        <f t="shared" si="87"/>
        <v>wearables</v>
      </c>
      <c r="S958" s="9">
        <f t="shared" si="88"/>
        <v>42060.913877314815</v>
      </c>
      <c r="T958" s="9">
        <f t="shared" si="89"/>
        <v>42120.872210648151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s="5" t="str">
        <f t="shared" si="86"/>
        <v>technology</v>
      </c>
      <c r="R959" s="5" t="str">
        <f t="shared" si="87"/>
        <v>wearables</v>
      </c>
      <c r="S959" s="9">
        <f t="shared" si="88"/>
        <v>42660.552465277782</v>
      </c>
      <c r="T959" s="9">
        <f t="shared" si="89"/>
        <v>42691.594131944446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s="5" t="str">
        <f t="shared" si="86"/>
        <v>technology</v>
      </c>
      <c r="R960" s="5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s="5" t="str">
        <f t="shared" si="86"/>
        <v>technology</v>
      </c>
      <c r="R961" s="5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s="5" t="str">
        <f t="shared" si="86"/>
        <v>technology</v>
      </c>
      <c r="R962" s="5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(E963/D963)*100</f>
        <v>42.188421052631583</v>
      </c>
      <c r="P963">
        <f t="shared" ref="P963:P1026" si="91">E963/L963</f>
        <v>364.35454545454547</v>
      </c>
      <c r="Q963" s="5" t="str">
        <f t="shared" ref="Q963:Q1026" si="92">LEFT(N963, SEARCH("/",N963,1)-1)</f>
        <v>technology</v>
      </c>
      <c r="R963" s="5" t="str">
        <f t="shared" ref="R963:R1026" si="93">RIGHT(N963,LEN(N963)-FIND("/",N963,1))</f>
        <v>wearables</v>
      </c>
      <c r="S963" s="9">
        <f t="shared" ref="S963:S1026" si="94">DATE(1970,1,1)+(J963/24/60/60)</f>
        <v>42740.693692129629</v>
      </c>
      <c r="T963" s="9">
        <f t="shared" ref="T963:T1026" si="95">DATE(1970,1,1)+(I963/24/60/60)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s="5" t="str">
        <f t="shared" si="92"/>
        <v>technology</v>
      </c>
      <c r="R964" s="5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s="5" t="str">
        <f t="shared" si="92"/>
        <v>technology</v>
      </c>
      <c r="R965" s="5" t="str">
        <f t="shared" si="93"/>
        <v>wearables</v>
      </c>
      <c r="S965" s="9">
        <f t="shared" si="94"/>
        <v>42625.635636574072</v>
      </c>
      <c r="T965" s="9">
        <f t="shared" si="95"/>
        <v>42660.635636574072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s="5" t="str">
        <f t="shared" si="92"/>
        <v>technology</v>
      </c>
      <c r="R966" s="5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s="5" t="str">
        <f t="shared" si="92"/>
        <v>technology</v>
      </c>
      <c r="R967" s="5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s="5" t="str">
        <f t="shared" si="92"/>
        <v>technology</v>
      </c>
      <c r="R968" s="5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s="5" t="str">
        <f t="shared" si="92"/>
        <v>technology</v>
      </c>
      <c r="R969" s="5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s="5" t="str">
        <f t="shared" si="92"/>
        <v>technology</v>
      </c>
      <c r="R970" s="5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s="5" t="str">
        <f t="shared" si="92"/>
        <v>technology</v>
      </c>
      <c r="R971" s="5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s="5" t="str">
        <f t="shared" si="92"/>
        <v>technology</v>
      </c>
      <c r="R972" s="5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s="5" t="str">
        <f t="shared" si="92"/>
        <v>technology</v>
      </c>
      <c r="R973" s="5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s="5" t="str">
        <f t="shared" si="92"/>
        <v>technology</v>
      </c>
      <c r="R974" s="5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s="5" t="str">
        <f t="shared" si="92"/>
        <v>technology</v>
      </c>
      <c r="R975" s="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s="5" t="str">
        <f t="shared" si="92"/>
        <v>technology</v>
      </c>
      <c r="R976" s="5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s="5" t="str">
        <f t="shared" si="92"/>
        <v>technology</v>
      </c>
      <c r="R977" s="5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s="5" t="str">
        <f t="shared" si="92"/>
        <v>technology</v>
      </c>
      <c r="R978" s="5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s="5" t="str">
        <f t="shared" si="92"/>
        <v>technology</v>
      </c>
      <c r="R979" s="5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s="5" t="str">
        <f t="shared" si="92"/>
        <v>technology</v>
      </c>
      <c r="R980" s="5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s="5" t="str">
        <f t="shared" si="92"/>
        <v>technology</v>
      </c>
      <c r="R981" s="5" t="str">
        <f t="shared" si="93"/>
        <v>wearables</v>
      </c>
      <c r="S981" s="9">
        <f t="shared" si="94"/>
        <v>42506.416990740741</v>
      </c>
      <c r="T981" s="9">
        <f t="shared" si="95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s="5" t="str">
        <f t="shared" si="92"/>
        <v>technology</v>
      </c>
      <c r="R982" s="5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s="5" t="str">
        <f t="shared" si="92"/>
        <v>technology</v>
      </c>
      <c r="R983" s="5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s="5" t="str">
        <f t="shared" si="92"/>
        <v>technology</v>
      </c>
      <c r="R984" s="5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s="5" t="str">
        <f t="shared" si="92"/>
        <v>technology</v>
      </c>
      <c r="R985" s="5" t="str">
        <f t="shared" si="93"/>
        <v>wearables</v>
      </c>
      <c r="S985" s="9">
        <f t="shared" si="94"/>
        <v>42574.667650462958</v>
      </c>
      <c r="T985" s="9">
        <f t="shared" si="95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s="5" t="str">
        <f t="shared" si="92"/>
        <v>technology</v>
      </c>
      <c r="R986" s="5" t="str">
        <f t="shared" si="93"/>
        <v>wearables</v>
      </c>
      <c r="S986" s="9">
        <f t="shared" si="94"/>
        <v>42061.11583333333</v>
      </c>
      <c r="T986" s="9">
        <f t="shared" si="95"/>
        <v>42091.074166666665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s="5" t="str">
        <f t="shared" si="92"/>
        <v>technology</v>
      </c>
      <c r="R987" s="5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s="5" t="str">
        <f t="shared" si="92"/>
        <v>technology</v>
      </c>
      <c r="R988" s="5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s="5" t="str">
        <f t="shared" si="92"/>
        <v>technology</v>
      </c>
      <c r="R989" s="5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s="5" t="str">
        <f t="shared" si="92"/>
        <v>technology</v>
      </c>
      <c r="R990" s="5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s="5" t="str">
        <f t="shared" si="92"/>
        <v>technology</v>
      </c>
      <c r="R991" s="5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s="5" t="str">
        <f t="shared" si="92"/>
        <v>technology</v>
      </c>
      <c r="R992" s="5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s="5" t="str">
        <f t="shared" si="92"/>
        <v>technology</v>
      </c>
      <c r="R993" s="5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s="5" t="str">
        <f t="shared" si="92"/>
        <v>technology</v>
      </c>
      <c r="R994" s="5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s="5" t="str">
        <f t="shared" si="92"/>
        <v>technology</v>
      </c>
      <c r="R995" s="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s="5" t="str">
        <f t="shared" si="92"/>
        <v>technology</v>
      </c>
      <c r="R996" s="5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s="5" t="str">
        <f t="shared" si="92"/>
        <v>technology</v>
      </c>
      <c r="R997" s="5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s="5" t="str">
        <f t="shared" si="92"/>
        <v>technology</v>
      </c>
      <c r="R998" s="5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s="5" t="str">
        <f t="shared" si="92"/>
        <v>technology</v>
      </c>
      <c r="R999" s="5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s="5" t="str">
        <f t="shared" si="92"/>
        <v>technology</v>
      </c>
      <c r="R1000" s="5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s="5" t="str">
        <f t="shared" si="92"/>
        <v>technology</v>
      </c>
      <c r="R1001" s="5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s="5" t="str">
        <f t="shared" si="92"/>
        <v>technology</v>
      </c>
      <c r="R1002" s="5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s="5" t="str">
        <f t="shared" si="92"/>
        <v>technology</v>
      </c>
      <c r="R1003" s="5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s="5" t="str">
        <f t="shared" si="92"/>
        <v>technology</v>
      </c>
      <c r="R1004" s="5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s="5" t="str">
        <f t="shared" si="92"/>
        <v>technology</v>
      </c>
      <c r="R1005" s="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s="5" t="str">
        <f t="shared" si="92"/>
        <v>technology</v>
      </c>
      <c r="R1006" s="5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s="5" t="str">
        <f t="shared" si="92"/>
        <v>technology</v>
      </c>
      <c r="R1007" s="5" t="str">
        <f t="shared" si="93"/>
        <v>wearables</v>
      </c>
      <c r="S1007" s="9">
        <f t="shared" si="94"/>
        <v>42276.624803240746</v>
      </c>
      <c r="T1007" s="9">
        <f t="shared" si="95"/>
        <v>42307.624803240746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s="5" t="str">
        <f t="shared" si="92"/>
        <v>technology</v>
      </c>
      <c r="R1008" s="5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s="5" t="str">
        <f t="shared" si="92"/>
        <v>technology</v>
      </c>
      <c r="R1009" s="5" t="str">
        <f t="shared" si="93"/>
        <v>wearables</v>
      </c>
      <c r="S1009" s="9">
        <f t="shared" si="94"/>
        <v>42676.583599537043</v>
      </c>
      <c r="T1009" s="9">
        <f t="shared" si="95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s="5" t="str">
        <f t="shared" si="92"/>
        <v>technology</v>
      </c>
      <c r="R1010" s="5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s="5" t="str">
        <f t="shared" si="92"/>
        <v>technology</v>
      </c>
      <c r="R1011" s="5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s="5" t="str">
        <f t="shared" si="92"/>
        <v>technology</v>
      </c>
      <c r="R1012" s="5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s="5" t="str">
        <f t="shared" si="92"/>
        <v>technology</v>
      </c>
      <c r="R1013" s="5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s="5" t="str">
        <f t="shared" si="92"/>
        <v>technology</v>
      </c>
      <c r="R1014" s="5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s="5" t="str">
        <f t="shared" si="92"/>
        <v>technology</v>
      </c>
      <c r="R1015" s="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s="5" t="str">
        <f t="shared" si="92"/>
        <v>technology</v>
      </c>
      <c r="R1016" s="5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s="5" t="str">
        <f t="shared" si="92"/>
        <v>technology</v>
      </c>
      <c r="R1017" s="5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s="5" t="str">
        <f t="shared" si="92"/>
        <v>technology</v>
      </c>
      <c r="R1018" s="5" t="str">
        <f t="shared" si="93"/>
        <v>wearables</v>
      </c>
      <c r="S1018" s="9">
        <f t="shared" si="94"/>
        <v>42422.107129629629</v>
      </c>
      <c r="T1018" s="9">
        <f t="shared" si="95"/>
        <v>42467.065462962964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s="5" t="str">
        <f t="shared" si="92"/>
        <v>technology</v>
      </c>
      <c r="R1019" s="5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s="5" t="str">
        <f t="shared" si="92"/>
        <v>technology</v>
      </c>
      <c r="R1020" s="5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s="5" t="str">
        <f t="shared" si="92"/>
        <v>technology</v>
      </c>
      <c r="R1021" s="5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s="5" t="str">
        <f t="shared" si="92"/>
        <v>music</v>
      </c>
      <c r="R1022" s="5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s="5" t="str">
        <f t="shared" si="92"/>
        <v>music</v>
      </c>
      <c r="R1023" s="5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s="5" t="str">
        <f t="shared" si="92"/>
        <v>music</v>
      </c>
      <c r="R1024" s="5" t="str">
        <f t="shared" si="93"/>
        <v>electronic music</v>
      </c>
      <c r="S1024" s="9">
        <f t="shared" si="94"/>
        <v>42111.646724537037</v>
      </c>
      <c r="T1024" s="9">
        <f t="shared" si="95"/>
        <v>42141.646724537037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s="5" t="str">
        <f t="shared" si="92"/>
        <v>music</v>
      </c>
      <c r="R1025" s="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s="5" t="str">
        <f t="shared" si="92"/>
        <v>music</v>
      </c>
      <c r="R1026" s="5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(E1027/D1027)*100</f>
        <v>109.92831428571431</v>
      </c>
      <c r="P1027">
        <f t="shared" ref="P1027:P1090" si="97">E1027/L1027</f>
        <v>71.848571428571432</v>
      </c>
      <c r="Q1027" s="5" t="str">
        <f t="shared" ref="Q1027:Q1090" si="98">LEFT(N1027, SEARCH("/",N1027,1)-1)</f>
        <v>music</v>
      </c>
      <c r="R1027" s="5" t="str">
        <f t="shared" ref="R1027:R1090" si="99">RIGHT(N1027,LEN(N1027)-FIND("/",N1027,1))</f>
        <v>electronic music</v>
      </c>
      <c r="S1027" s="9">
        <f t="shared" ref="S1027:S1090" si="100">DATE(1970,1,1)+(J1027/24/60/60)</f>
        <v>42049.833761574075</v>
      </c>
      <c r="T1027" s="9">
        <f t="shared" ref="T1027:T1090" si="101">DATE(1970,1,1)+(I1027/24/60/60)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s="5" t="str">
        <f t="shared" si="98"/>
        <v>music</v>
      </c>
      <c r="R1028" s="5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s="5" t="str">
        <f t="shared" si="98"/>
        <v>music</v>
      </c>
      <c r="R1029" s="5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s="5" t="str">
        <f t="shared" si="98"/>
        <v>music</v>
      </c>
      <c r="R1030" s="5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s="5" t="str">
        <f t="shared" si="98"/>
        <v>music</v>
      </c>
      <c r="R1031" s="5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s="5" t="str">
        <f t="shared" si="98"/>
        <v>music</v>
      </c>
      <c r="R1032" s="5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s="5" t="str">
        <f t="shared" si="98"/>
        <v>music</v>
      </c>
      <c r="R1033" s="5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s="5" t="str">
        <f t="shared" si="98"/>
        <v>music</v>
      </c>
      <c r="R1034" s="5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s="5" t="str">
        <f t="shared" si="98"/>
        <v>music</v>
      </c>
      <c r="R1035" s="5" t="str">
        <f t="shared" si="99"/>
        <v>electronic music</v>
      </c>
      <c r="S1035" s="9">
        <f t="shared" si="100"/>
        <v>42688.732407407406</v>
      </c>
      <c r="T1035" s="9">
        <f t="shared" si="101"/>
        <v>42716.732407407406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s="5" t="str">
        <f t="shared" si="98"/>
        <v>music</v>
      </c>
      <c r="R1036" s="5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s="5" t="str">
        <f t="shared" si="98"/>
        <v>music</v>
      </c>
      <c r="R1037" s="5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s="5" t="str">
        <f t="shared" si="98"/>
        <v>music</v>
      </c>
      <c r="R1038" s="5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s="5" t="str">
        <f t="shared" si="98"/>
        <v>music</v>
      </c>
      <c r="R1039" s="5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s="5" t="str">
        <f t="shared" si="98"/>
        <v>music</v>
      </c>
      <c r="R1040" s="5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s="5" t="str">
        <f t="shared" si="98"/>
        <v>music</v>
      </c>
      <c r="R1041" s="5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s="5" t="str">
        <f t="shared" si="98"/>
        <v>journalism</v>
      </c>
      <c r="R1042" s="5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s="5" t="str">
        <f t="shared" si="98"/>
        <v>journalism</v>
      </c>
      <c r="R1043" s="5" t="str">
        <f t="shared" si="99"/>
        <v>audio</v>
      </c>
      <c r="S1043" s="9">
        <f t="shared" si="100"/>
        <v>41831.06009259259</v>
      </c>
      <c r="T1043" s="9">
        <f t="shared" si="101"/>
        <v>41851.06009259259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s="5" t="str">
        <f t="shared" si="98"/>
        <v>journalism</v>
      </c>
      <c r="R1044" s="5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s="5" t="str">
        <f t="shared" si="98"/>
        <v>journalism</v>
      </c>
      <c r="R1045" s="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s="5" t="str">
        <f t="shared" si="98"/>
        <v>journalism</v>
      </c>
      <c r="R1046" s="5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s="5" t="str">
        <f t="shared" si="98"/>
        <v>journalism</v>
      </c>
      <c r="R1047" s="5" t="str">
        <f t="shared" si="99"/>
        <v>audio</v>
      </c>
      <c r="S1047" s="9">
        <f t="shared" si="100"/>
        <v>41844.874421296292</v>
      </c>
      <c r="T1047" s="9">
        <f t="shared" si="101"/>
        <v>41874.874421296292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s="5" t="str">
        <f t="shared" si="98"/>
        <v>journalism</v>
      </c>
      <c r="R1048" s="5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s="5" t="str">
        <f t="shared" si="98"/>
        <v>journalism</v>
      </c>
      <c r="R1049" s="5" t="str">
        <f t="shared" si="99"/>
        <v>audio</v>
      </c>
      <c r="S1049" s="9">
        <f t="shared" si="100"/>
        <v>41918.818460648152</v>
      </c>
      <c r="T1049" s="9">
        <f t="shared" si="101"/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s="5" t="str">
        <f t="shared" si="98"/>
        <v>journalism</v>
      </c>
      <c r="R1050" s="5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s="5" t="str">
        <f t="shared" si="98"/>
        <v>journalism</v>
      </c>
      <c r="R1051" s="5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s="5" t="str">
        <f t="shared" si="98"/>
        <v>journalism</v>
      </c>
      <c r="R1052" s="5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s="5" t="str">
        <f t="shared" si="98"/>
        <v>journalism</v>
      </c>
      <c r="R1053" s="5" t="str">
        <f t="shared" si="99"/>
        <v>audio</v>
      </c>
      <c r="S1053" s="9">
        <f t="shared" si="100"/>
        <v>41850.014178240737</v>
      </c>
      <c r="T1053" s="9">
        <f t="shared" si="101"/>
        <v>41878.014178240737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s="5" t="str">
        <f t="shared" si="98"/>
        <v>journalism</v>
      </c>
      <c r="R1054" s="5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s="5" t="str">
        <f t="shared" si="98"/>
        <v>journalism</v>
      </c>
      <c r="R1055" s="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s="5" t="str">
        <f t="shared" si="98"/>
        <v>journalism</v>
      </c>
      <c r="R1056" s="5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s="5" t="str">
        <f t="shared" si="98"/>
        <v>journalism</v>
      </c>
      <c r="R1057" s="5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s="5" t="str">
        <f t="shared" si="98"/>
        <v>journalism</v>
      </c>
      <c r="R1058" s="5" t="str">
        <f t="shared" si="99"/>
        <v>audio</v>
      </c>
      <c r="S1058" s="9">
        <f t="shared" si="100"/>
        <v>42058.719641203701</v>
      </c>
      <c r="T1058" s="9">
        <f t="shared" si="101"/>
        <v>42118.677974537037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s="5" t="str">
        <f t="shared" si="98"/>
        <v>journalism</v>
      </c>
      <c r="R1059" s="5" t="str">
        <f t="shared" si="99"/>
        <v>audio</v>
      </c>
      <c r="S1059" s="9">
        <f t="shared" si="100"/>
        <v>42678.871331018519</v>
      </c>
      <c r="T1059" s="9">
        <f t="shared" si="101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s="5" t="str">
        <f t="shared" si="98"/>
        <v>journalism</v>
      </c>
      <c r="R1060" s="5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s="5" t="str">
        <f t="shared" si="98"/>
        <v>journalism</v>
      </c>
      <c r="R1061" s="5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s="5" t="str">
        <f t="shared" si="98"/>
        <v>journalism</v>
      </c>
      <c r="R1062" s="5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s="5" t="str">
        <f t="shared" si="98"/>
        <v>journalism</v>
      </c>
      <c r="R1063" s="5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s="5" t="str">
        <f t="shared" si="98"/>
        <v>journalism</v>
      </c>
      <c r="R1064" s="5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s="5" t="str">
        <f t="shared" si="98"/>
        <v>journalism</v>
      </c>
      <c r="R1065" s="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s="5" t="str">
        <f t="shared" si="98"/>
        <v>games</v>
      </c>
      <c r="R1066" s="5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s="5" t="str">
        <f t="shared" si="98"/>
        <v>games</v>
      </c>
      <c r="R1067" s="5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s="5" t="str">
        <f t="shared" si="98"/>
        <v>games</v>
      </c>
      <c r="R1068" s="5" t="str">
        <f t="shared" si="99"/>
        <v>video games</v>
      </c>
      <c r="S1068" s="9">
        <f t="shared" si="100"/>
        <v>41445.962754629625</v>
      </c>
      <c r="T1068" s="9">
        <f t="shared" si="101"/>
        <v>41490.962754629625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s="5" t="str">
        <f t="shared" si="98"/>
        <v>games</v>
      </c>
      <c r="R1069" s="5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s="5" t="str">
        <f t="shared" si="98"/>
        <v>games</v>
      </c>
      <c r="R1070" s="5" t="str">
        <f t="shared" si="99"/>
        <v>video games</v>
      </c>
      <c r="S1070" s="9">
        <f t="shared" si="100"/>
        <v>42440.371111111112</v>
      </c>
      <c r="T1070" s="9">
        <f t="shared" si="101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s="5" t="str">
        <f t="shared" si="98"/>
        <v>games</v>
      </c>
      <c r="R1071" s="5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s="5" t="str">
        <f t="shared" si="98"/>
        <v>games</v>
      </c>
      <c r="R1072" s="5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s="5" t="str">
        <f t="shared" si="98"/>
        <v>games</v>
      </c>
      <c r="R1073" s="5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s="5" t="str">
        <f t="shared" si="98"/>
        <v>games</v>
      </c>
      <c r="R1074" s="5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s="5" t="str">
        <f t="shared" si="98"/>
        <v>games</v>
      </c>
      <c r="R1075" s="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s="5" t="str">
        <f t="shared" si="98"/>
        <v>games</v>
      </c>
      <c r="R1076" s="5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s="5" t="str">
        <f t="shared" si="98"/>
        <v>games</v>
      </c>
      <c r="R1077" s="5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s="5" t="str">
        <f t="shared" si="98"/>
        <v>games</v>
      </c>
      <c r="R1078" s="5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s="5" t="str">
        <f t="shared" si="98"/>
        <v>games</v>
      </c>
      <c r="R1079" s="5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s="5" t="str">
        <f t="shared" si="98"/>
        <v>games</v>
      </c>
      <c r="R1080" s="5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s="5" t="str">
        <f t="shared" si="98"/>
        <v>games</v>
      </c>
      <c r="R1081" s="5" t="str">
        <f t="shared" si="99"/>
        <v>video games</v>
      </c>
      <c r="S1081" s="9">
        <f t="shared" si="100"/>
        <v>42479.566388888888</v>
      </c>
      <c r="T1081" s="9">
        <f t="shared" si="101"/>
        <v>42504.566388888888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s="5" t="str">
        <f t="shared" si="98"/>
        <v>games</v>
      </c>
      <c r="R1082" s="5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s="5" t="str">
        <f t="shared" si="98"/>
        <v>games</v>
      </c>
      <c r="R1083" s="5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s="5" t="str">
        <f t="shared" si="98"/>
        <v>games</v>
      </c>
      <c r="R1084" s="5" t="str">
        <f t="shared" si="99"/>
        <v>video games</v>
      </c>
      <c r="S1084" s="9">
        <f t="shared" si="100"/>
        <v>41101.906111111108</v>
      </c>
      <c r="T1084" s="9">
        <f t="shared" si="101"/>
        <v>41131.906111111108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s="5" t="str">
        <f t="shared" si="98"/>
        <v>games</v>
      </c>
      <c r="R1085" s="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s="5" t="str">
        <f t="shared" si="98"/>
        <v>games</v>
      </c>
      <c r="R1086" s="5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s="5" t="str">
        <f t="shared" si="98"/>
        <v>games</v>
      </c>
      <c r="R1087" s="5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s="5" t="str">
        <f t="shared" si="98"/>
        <v>games</v>
      </c>
      <c r="R1088" s="5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s="5" t="str">
        <f t="shared" si="98"/>
        <v>games</v>
      </c>
      <c r="R1089" s="5" t="str">
        <f t="shared" si="99"/>
        <v>video games</v>
      </c>
      <c r="S1089" s="9">
        <f t="shared" si="100"/>
        <v>41775.713969907403</v>
      </c>
      <c r="T1089" s="9">
        <f t="shared" si="101"/>
        <v>41805.713969907403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s="5" t="str">
        <f t="shared" si="98"/>
        <v>games</v>
      </c>
      <c r="R1090" s="5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(E1091/D1091)*100</f>
        <v>7.8266666666666662</v>
      </c>
      <c r="P1091">
        <f t="shared" ref="P1091:P1154" si="103">E1091/L1091</f>
        <v>23.959183673469386</v>
      </c>
      <c r="Q1091" s="5" t="str">
        <f t="shared" ref="Q1091:Q1154" si="104">LEFT(N1091, SEARCH("/",N1091,1)-1)</f>
        <v>games</v>
      </c>
      <c r="R1091" s="5" t="str">
        <f t="shared" ref="R1091:R1154" si="105">RIGHT(N1091,LEN(N1091)-FIND("/",N1091,1))</f>
        <v>video games</v>
      </c>
      <c r="S1091" s="9">
        <f t="shared" ref="S1091:S1154" si="106">DATE(1970,1,1)+(J1091/24/60/60)</f>
        <v>42151.189525462964</v>
      </c>
      <c r="T1091" s="9">
        <f t="shared" ref="T1091:T1154" si="107">DATE(1970,1,1)+(I1091/24/60/60)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s="5" t="str">
        <f t="shared" si="104"/>
        <v>games</v>
      </c>
      <c r="R1092" s="5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s="5" t="str">
        <f t="shared" si="104"/>
        <v>games</v>
      </c>
      <c r="R1093" s="5" t="str">
        <f t="shared" si="105"/>
        <v>video games</v>
      </c>
      <c r="S1093" s="9">
        <f t="shared" si="106"/>
        <v>42440.820277777777</v>
      </c>
      <c r="T1093" s="9">
        <f t="shared" si="107"/>
        <v>42470.778611111113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s="5" t="str">
        <f t="shared" si="104"/>
        <v>games</v>
      </c>
      <c r="R1094" s="5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s="5" t="str">
        <f t="shared" si="104"/>
        <v>games</v>
      </c>
      <c r="R1095" s="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s="5" t="str">
        <f t="shared" si="104"/>
        <v>games</v>
      </c>
      <c r="R1096" s="5" t="str">
        <f t="shared" si="105"/>
        <v>video games</v>
      </c>
      <c r="S1096" s="9">
        <f t="shared" si="106"/>
        <v>40795.71334490741</v>
      </c>
      <c r="T1096" s="9">
        <f t="shared" si="107"/>
        <v>40825.71334490741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s="5" t="str">
        <f t="shared" si="104"/>
        <v>games</v>
      </c>
      <c r="R1097" s="5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s="5" t="str">
        <f t="shared" si="104"/>
        <v>games</v>
      </c>
      <c r="R1098" s="5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s="5" t="str">
        <f t="shared" si="104"/>
        <v>games</v>
      </c>
      <c r="R1099" s="5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s="5" t="str">
        <f t="shared" si="104"/>
        <v>games</v>
      </c>
      <c r="R1100" s="5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s="5" t="str">
        <f t="shared" si="104"/>
        <v>games</v>
      </c>
      <c r="R1101" s="5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s="5" t="str">
        <f t="shared" si="104"/>
        <v>games</v>
      </c>
      <c r="R1102" s="5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s="5" t="str">
        <f t="shared" si="104"/>
        <v>games</v>
      </c>
      <c r="R1103" s="5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s="5" t="str">
        <f t="shared" si="104"/>
        <v>games</v>
      </c>
      <c r="R1104" s="5" t="str">
        <f t="shared" si="105"/>
        <v>video games</v>
      </c>
      <c r="S1104" s="9">
        <f t="shared" si="106"/>
        <v>41577.045428240737</v>
      </c>
      <c r="T1104" s="9">
        <f t="shared" si="107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s="5" t="str">
        <f t="shared" si="104"/>
        <v>games</v>
      </c>
      <c r="R1105" s="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s="5" t="str">
        <f t="shared" si="104"/>
        <v>games</v>
      </c>
      <c r="R1106" s="5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s="5" t="str">
        <f t="shared" si="104"/>
        <v>games</v>
      </c>
      <c r="R1107" s="5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s="5" t="str">
        <f t="shared" si="104"/>
        <v>games</v>
      </c>
      <c r="R1108" s="5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s="5" t="str">
        <f t="shared" si="104"/>
        <v>games</v>
      </c>
      <c r="R1109" s="5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s="5" t="str">
        <f t="shared" si="104"/>
        <v>games</v>
      </c>
      <c r="R1110" s="5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s="5" t="str">
        <f t="shared" si="104"/>
        <v>games</v>
      </c>
      <c r="R1111" s="5" t="str">
        <f t="shared" si="105"/>
        <v>video games</v>
      </c>
      <c r="S1111" s="9">
        <f t="shared" si="106"/>
        <v>42662.752199074072</v>
      </c>
      <c r="T1111" s="9">
        <f t="shared" si="107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s="5" t="str">
        <f t="shared" si="104"/>
        <v>games</v>
      </c>
      <c r="R1112" s="5" t="str">
        <f t="shared" si="105"/>
        <v>video games</v>
      </c>
      <c r="S1112" s="9">
        <f t="shared" si="106"/>
        <v>41220.933125000003</v>
      </c>
      <c r="T1112" s="9">
        <f t="shared" si="107"/>
        <v>41250.933125000003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s="5" t="str">
        <f t="shared" si="104"/>
        <v>games</v>
      </c>
      <c r="R1113" s="5" t="str">
        <f t="shared" si="105"/>
        <v>video games</v>
      </c>
      <c r="S1113" s="9">
        <f t="shared" si="106"/>
        <v>42347.203587962962</v>
      </c>
      <c r="T1113" s="9">
        <f t="shared" si="107"/>
        <v>42377.203587962962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s="5" t="str">
        <f t="shared" si="104"/>
        <v>games</v>
      </c>
      <c r="R1114" s="5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s="5" t="str">
        <f t="shared" si="104"/>
        <v>games</v>
      </c>
      <c r="R1115" s="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s="5" t="str">
        <f t="shared" si="104"/>
        <v>games</v>
      </c>
      <c r="R1116" s="5" t="str">
        <f t="shared" si="105"/>
        <v>video games</v>
      </c>
      <c r="S1116" s="9">
        <f t="shared" si="106"/>
        <v>41526.345914351848</v>
      </c>
      <c r="T1116" s="9">
        <f t="shared" si="107"/>
        <v>41556.345914351848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s="5" t="str">
        <f t="shared" si="104"/>
        <v>games</v>
      </c>
      <c r="R1117" s="5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s="5" t="str">
        <f t="shared" si="104"/>
        <v>games</v>
      </c>
      <c r="R1118" s="5" t="str">
        <f t="shared" si="105"/>
        <v>video games</v>
      </c>
      <c r="S1118" s="9">
        <f t="shared" si="106"/>
        <v>41009.847314814819</v>
      </c>
      <c r="T1118" s="9">
        <f t="shared" si="107"/>
        <v>41069.847314814819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s="5" t="str">
        <f t="shared" si="104"/>
        <v>games</v>
      </c>
      <c r="R1119" s="5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s="5" t="str">
        <f t="shared" si="104"/>
        <v>games</v>
      </c>
      <c r="R1120" s="5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s="5" t="str">
        <f t="shared" si="104"/>
        <v>games</v>
      </c>
      <c r="R1121" s="5" t="str">
        <f t="shared" si="105"/>
        <v>video games</v>
      </c>
      <c r="S1121" s="9">
        <f t="shared" si="106"/>
        <v>41722.792407407404</v>
      </c>
      <c r="T1121" s="9">
        <f t="shared" si="107"/>
        <v>41735.792407407404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s="5" t="str">
        <f t="shared" si="104"/>
        <v>games</v>
      </c>
      <c r="R1122" s="5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s="5" t="str">
        <f t="shared" si="104"/>
        <v>games</v>
      </c>
      <c r="R1123" s="5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s="5" t="str">
        <f t="shared" si="104"/>
        <v>games</v>
      </c>
      <c r="R1124" s="5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s="5" t="str">
        <f t="shared" si="104"/>
        <v>games</v>
      </c>
      <c r="R1125" s="5" t="str">
        <f t="shared" si="105"/>
        <v>video games</v>
      </c>
      <c r="S1125" s="9">
        <f t="shared" si="106"/>
        <v>41718.523703703708</v>
      </c>
      <c r="T1125" s="9">
        <f t="shared" si="107"/>
        <v>41748.523703703708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s="5" t="str">
        <f t="shared" si="104"/>
        <v>games</v>
      </c>
      <c r="R1126" s="5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s="5" t="str">
        <f t="shared" si="104"/>
        <v>games</v>
      </c>
      <c r="R1127" s="5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s="5" t="str">
        <f t="shared" si="104"/>
        <v>games</v>
      </c>
      <c r="R1128" s="5" t="str">
        <f t="shared" si="105"/>
        <v>mobile games</v>
      </c>
      <c r="S1128" s="9">
        <f t="shared" si="106"/>
        <v>42535.327476851853</v>
      </c>
      <c r="T1128" s="9">
        <f t="shared" si="107"/>
        <v>42565.327476851853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s="5" t="str">
        <f t="shared" si="104"/>
        <v>games</v>
      </c>
      <c r="R1129" s="5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s="5" t="str">
        <f t="shared" si="104"/>
        <v>games</v>
      </c>
      <c r="R1130" s="5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s="5" t="str">
        <f t="shared" si="104"/>
        <v>games</v>
      </c>
      <c r="R1131" s="5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s="5" t="str">
        <f t="shared" si="104"/>
        <v>games</v>
      </c>
      <c r="R1132" s="5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s="5" t="str">
        <f t="shared" si="104"/>
        <v>games</v>
      </c>
      <c r="R1133" s="5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s="5" t="str">
        <f t="shared" si="104"/>
        <v>games</v>
      </c>
      <c r="R1134" s="5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s="5" t="str">
        <f t="shared" si="104"/>
        <v>games</v>
      </c>
      <c r="R1135" s="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s="5" t="str">
        <f t="shared" si="104"/>
        <v>games</v>
      </c>
      <c r="R1136" s="5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s="5" t="str">
        <f t="shared" si="104"/>
        <v>games</v>
      </c>
      <c r="R1137" s="5" t="str">
        <f t="shared" si="105"/>
        <v>mobile games</v>
      </c>
      <c r="S1137" s="9">
        <f t="shared" si="106"/>
        <v>42558.98951388889</v>
      </c>
      <c r="T1137" s="9">
        <f t="shared" si="107"/>
        <v>42588.98951388889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s="5" t="str">
        <f t="shared" si="104"/>
        <v>games</v>
      </c>
      <c r="R1138" s="5" t="str">
        <f t="shared" si="105"/>
        <v>mobile games</v>
      </c>
      <c r="S1138" s="9">
        <f t="shared" si="106"/>
        <v>42327.671631944446</v>
      </c>
      <c r="T1138" s="9">
        <f t="shared" si="107"/>
        <v>42357.671631944446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s="5" t="str">
        <f t="shared" si="104"/>
        <v>games</v>
      </c>
      <c r="R1139" s="5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s="5" t="str">
        <f t="shared" si="104"/>
        <v>games</v>
      </c>
      <c r="R1140" s="5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s="5" t="str">
        <f t="shared" si="104"/>
        <v>games</v>
      </c>
      <c r="R1141" s="5" t="str">
        <f t="shared" si="105"/>
        <v>mobile games</v>
      </c>
      <c r="S1141" s="9">
        <f t="shared" si="106"/>
        <v>41975.34752314815</v>
      </c>
      <c r="T1141" s="9">
        <f t="shared" si="107"/>
        <v>42005.34752314815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s="5" t="str">
        <f t="shared" si="104"/>
        <v>games</v>
      </c>
      <c r="R1142" s="5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s="5" t="str">
        <f t="shared" si="104"/>
        <v>games</v>
      </c>
      <c r="R1143" s="5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s="5" t="str">
        <f t="shared" si="104"/>
        <v>games</v>
      </c>
      <c r="R1144" s="5" t="str">
        <f t="shared" si="105"/>
        <v>mobile games</v>
      </c>
      <c r="S1144" s="9">
        <f t="shared" si="106"/>
        <v>42022.006099537037</v>
      </c>
      <c r="T1144" s="9">
        <f t="shared" si="107"/>
        <v>42052.006099537037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s="5" t="str">
        <f t="shared" si="104"/>
        <v>games</v>
      </c>
      <c r="R1145" s="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s="5" t="str">
        <f t="shared" si="104"/>
        <v>food</v>
      </c>
      <c r="R1146" s="5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s="5" t="str">
        <f t="shared" si="104"/>
        <v>food</v>
      </c>
      <c r="R1147" s="5" t="str">
        <f t="shared" si="105"/>
        <v>food trucks</v>
      </c>
      <c r="S1147" s="9">
        <f t="shared" si="106"/>
        <v>41854.74759259259</v>
      </c>
      <c r="T1147" s="9">
        <f t="shared" si="107"/>
        <v>41914.74759259259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s="5" t="str">
        <f t="shared" si="104"/>
        <v>food</v>
      </c>
      <c r="R1148" s="5" t="str">
        <f t="shared" si="105"/>
        <v>food trucks</v>
      </c>
      <c r="S1148" s="9">
        <f t="shared" si="106"/>
        <v>41723.953391203708</v>
      </c>
      <c r="T1148" s="9">
        <f t="shared" si="107"/>
        <v>41761.953391203708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s="5" t="str">
        <f t="shared" si="104"/>
        <v>food</v>
      </c>
      <c r="R1149" s="5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s="5" t="str">
        <f t="shared" si="104"/>
        <v>food</v>
      </c>
      <c r="R1150" s="5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s="5" t="str">
        <f t="shared" si="104"/>
        <v>food</v>
      </c>
      <c r="R1151" s="5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s="5" t="str">
        <f t="shared" si="104"/>
        <v>food</v>
      </c>
      <c r="R1152" s="5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s="5" t="str">
        <f t="shared" si="104"/>
        <v>food</v>
      </c>
      <c r="R1153" s="5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s="5" t="str">
        <f t="shared" si="104"/>
        <v>food</v>
      </c>
      <c r="R1154" s="5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(E1155/D1155)*100</f>
        <v>0.625</v>
      </c>
      <c r="P1155">
        <f t="shared" ref="P1155:P1218" si="109">E1155/L1155</f>
        <v>50</v>
      </c>
      <c r="Q1155" s="5" t="str">
        <f t="shared" ref="Q1155:Q1218" si="110">LEFT(N1155, SEARCH("/",N1155,1)-1)</f>
        <v>food</v>
      </c>
      <c r="R1155" s="5" t="str">
        <f t="shared" ref="R1155:R1218" si="111">RIGHT(N1155,LEN(N1155)-FIND("/",N1155,1))</f>
        <v>food trucks</v>
      </c>
      <c r="S1155" s="9">
        <f t="shared" ref="S1155:S1218" si="112">DATE(1970,1,1)+(J1155/24/60/60)</f>
        <v>42143.714178240742</v>
      </c>
      <c r="T1155" s="9">
        <f t="shared" ref="T1155:T1218" si="113">DATE(1970,1,1)+(I1155/24/60/60)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s="5" t="str">
        <f t="shared" si="110"/>
        <v>food</v>
      </c>
      <c r="R1156" s="5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s="5" t="str">
        <f t="shared" si="110"/>
        <v>food</v>
      </c>
      <c r="R1157" s="5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s="5" t="str">
        <f t="shared" si="110"/>
        <v>food</v>
      </c>
      <c r="R1158" s="5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s="5" t="str">
        <f t="shared" si="110"/>
        <v>food</v>
      </c>
      <c r="R1159" s="5" t="str">
        <f t="shared" si="111"/>
        <v>food trucks</v>
      </c>
      <c r="S1159" s="9">
        <f t="shared" si="112"/>
        <v>41918.628240740742</v>
      </c>
      <c r="T1159" s="9">
        <f t="shared" si="113"/>
        <v>41978.669907407406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s="5" t="str">
        <f t="shared" si="110"/>
        <v>food</v>
      </c>
      <c r="R1160" s="5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s="5" t="str">
        <f t="shared" si="110"/>
        <v>food</v>
      </c>
      <c r="R1161" s="5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s="5" t="str">
        <f t="shared" si="110"/>
        <v>food</v>
      </c>
      <c r="R1162" s="5" t="str">
        <f t="shared" si="111"/>
        <v>food trucks</v>
      </c>
      <c r="S1162" s="9">
        <f t="shared" si="112"/>
        <v>42061.154930555553</v>
      </c>
      <c r="T1162" s="9">
        <f t="shared" si="113"/>
        <v>42091.113263888888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s="5" t="str">
        <f t="shared" si="110"/>
        <v>food</v>
      </c>
      <c r="R1163" s="5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s="5" t="str">
        <f t="shared" si="110"/>
        <v>food</v>
      </c>
      <c r="R1164" s="5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s="5" t="str">
        <f t="shared" si="110"/>
        <v>food</v>
      </c>
      <c r="R1165" s="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s="5" t="str">
        <f t="shared" si="110"/>
        <v>food</v>
      </c>
      <c r="R1166" s="5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s="5" t="str">
        <f t="shared" si="110"/>
        <v>food</v>
      </c>
      <c r="R1167" s="5" t="str">
        <f t="shared" si="111"/>
        <v>food trucks</v>
      </c>
      <c r="S1167" s="9">
        <f t="shared" si="112"/>
        <v>41792.214467592596</v>
      </c>
      <c r="T1167" s="9">
        <f t="shared" si="113"/>
        <v>41826.214467592596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s="5" t="str">
        <f t="shared" si="110"/>
        <v>food</v>
      </c>
      <c r="R1168" s="5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s="5" t="str">
        <f t="shared" si="110"/>
        <v>food</v>
      </c>
      <c r="R1169" s="5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s="5" t="str">
        <f t="shared" si="110"/>
        <v>food</v>
      </c>
      <c r="R1170" s="5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s="5" t="str">
        <f t="shared" si="110"/>
        <v>food</v>
      </c>
      <c r="R1171" s="5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s="5" t="str">
        <f t="shared" si="110"/>
        <v>food</v>
      </c>
      <c r="R1172" s="5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s="5" t="str">
        <f t="shared" si="110"/>
        <v>food</v>
      </c>
      <c r="R1173" s="5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s="5" t="str">
        <f t="shared" si="110"/>
        <v>food</v>
      </c>
      <c r="R1174" s="5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s="5" t="str">
        <f t="shared" si="110"/>
        <v>food</v>
      </c>
      <c r="R1175" s="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s="5" t="str">
        <f t="shared" si="110"/>
        <v>food</v>
      </c>
      <c r="R1176" s="5" t="str">
        <f t="shared" si="111"/>
        <v>food trucks</v>
      </c>
      <c r="S1176" s="9">
        <f t="shared" si="112"/>
        <v>42468.841747685183</v>
      </c>
      <c r="T1176" s="9">
        <f t="shared" si="113"/>
        <v>42498.841747685183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s="5" t="str">
        <f t="shared" si="110"/>
        <v>food</v>
      </c>
      <c r="R1177" s="5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s="5" t="str">
        <f t="shared" si="110"/>
        <v>food</v>
      </c>
      <c r="R1178" s="5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s="5" t="str">
        <f t="shared" si="110"/>
        <v>food</v>
      </c>
      <c r="R1179" s="5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s="5" t="str">
        <f t="shared" si="110"/>
        <v>food</v>
      </c>
      <c r="R1180" s="5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s="5" t="str">
        <f t="shared" si="110"/>
        <v>food</v>
      </c>
      <c r="R1181" s="5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s="5" t="str">
        <f t="shared" si="110"/>
        <v>food</v>
      </c>
      <c r="R1182" s="5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s="5" t="str">
        <f t="shared" si="110"/>
        <v>food</v>
      </c>
      <c r="R1183" s="5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s="5" t="str">
        <f t="shared" si="110"/>
        <v>food</v>
      </c>
      <c r="R1184" s="5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s="5" t="str">
        <f t="shared" si="110"/>
        <v>food</v>
      </c>
      <c r="R1185" s="5" t="str">
        <f t="shared" si="111"/>
        <v>food trucks</v>
      </c>
      <c r="S1185" s="9">
        <f t="shared" si="112"/>
        <v>42656.861377314817</v>
      </c>
      <c r="T1185" s="9">
        <f t="shared" si="113"/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s="5" t="str">
        <f t="shared" si="110"/>
        <v>photography</v>
      </c>
      <c r="R1186" s="5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s="5" t="str">
        <f t="shared" si="110"/>
        <v>photography</v>
      </c>
      <c r="R1187" s="5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s="5" t="str">
        <f t="shared" si="110"/>
        <v>photography</v>
      </c>
      <c r="R1188" s="5" t="str">
        <f t="shared" si="111"/>
        <v>photobooks</v>
      </c>
      <c r="S1188" s="9">
        <f t="shared" si="112"/>
        <v>42123.863368055558</v>
      </c>
      <c r="T1188" s="9">
        <f t="shared" si="113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s="5" t="str">
        <f t="shared" si="110"/>
        <v>photography</v>
      </c>
      <c r="R1189" s="5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s="5" t="str">
        <f t="shared" si="110"/>
        <v>photography</v>
      </c>
      <c r="R1190" s="5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s="5" t="str">
        <f t="shared" si="110"/>
        <v>photography</v>
      </c>
      <c r="R1191" s="5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s="5" t="str">
        <f t="shared" si="110"/>
        <v>photography</v>
      </c>
      <c r="R1192" s="5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s="5" t="str">
        <f t="shared" si="110"/>
        <v>photography</v>
      </c>
      <c r="R1193" s="5" t="str">
        <f t="shared" si="111"/>
        <v>photobooks</v>
      </c>
      <c r="S1193" s="9">
        <f t="shared" si="112"/>
        <v>42419.603703703702</v>
      </c>
      <c r="T1193" s="9">
        <f t="shared" si="113"/>
        <v>42449.562037037038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s="5" t="str">
        <f t="shared" si="110"/>
        <v>photography</v>
      </c>
      <c r="R1194" s="5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s="5" t="str">
        <f t="shared" si="110"/>
        <v>photography</v>
      </c>
      <c r="R1195" s="5" t="str">
        <f t="shared" si="111"/>
        <v>photobooks</v>
      </c>
      <c r="S1195" s="9">
        <f t="shared" si="112"/>
        <v>42409.776076388887</v>
      </c>
      <c r="T1195" s="9">
        <f t="shared" si="113"/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s="5" t="str">
        <f t="shared" si="110"/>
        <v>photography</v>
      </c>
      <c r="R1196" s="5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s="5" t="str">
        <f t="shared" si="110"/>
        <v>photography</v>
      </c>
      <c r="R1197" s="5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s="5" t="str">
        <f t="shared" si="110"/>
        <v>photography</v>
      </c>
      <c r="R1198" s="5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s="5" t="str">
        <f t="shared" si="110"/>
        <v>photography</v>
      </c>
      <c r="R1199" s="5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s="5" t="str">
        <f t="shared" si="110"/>
        <v>photography</v>
      </c>
      <c r="R1200" s="5" t="str">
        <f t="shared" si="111"/>
        <v>photobooks</v>
      </c>
      <c r="S1200" s="9">
        <f t="shared" si="112"/>
        <v>42333.619050925932</v>
      </c>
      <c r="T1200" s="9">
        <f t="shared" si="113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s="5" t="str">
        <f t="shared" si="110"/>
        <v>photography</v>
      </c>
      <c r="R1201" s="5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s="5" t="str">
        <f t="shared" si="110"/>
        <v>photography</v>
      </c>
      <c r="R1202" s="5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s="5" t="str">
        <f t="shared" si="110"/>
        <v>photography</v>
      </c>
      <c r="R1203" s="5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s="5" t="str">
        <f t="shared" si="110"/>
        <v>photography</v>
      </c>
      <c r="R1204" s="5" t="str">
        <f t="shared" si="111"/>
        <v>photobooks</v>
      </c>
      <c r="S1204" s="9">
        <f t="shared" si="112"/>
        <v>42152.288819444446</v>
      </c>
      <c r="T1204" s="9">
        <f t="shared" si="113"/>
        <v>42182.288819444446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s="5" t="str">
        <f t="shared" si="110"/>
        <v>photography</v>
      </c>
      <c r="R1205" s="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s="5" t="str">
        <f t="shared" si="110"/>
        <v>photography</v>
      </c>
      <c r="R1206" s="5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s="5" t="str">
        <f t="shared" si="110"/>
        <v>photography</v>
      </c>
      <c r="R1207" s="5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s="5" t="str">
        <f t="shared" si="110"/>
        <v>photography</v>
      </c>
      <c r="R1208" s="5" t="str">
        <f t="shared" si="111"/>
        <v>photobooks</v>
      </c>
      <c r="S1208" s="9">
        <f t="shared" si="112"/>
        <v>42772.776076388887</v>
      </c>
      <c r="T1208" s="9">
        <f t="shared" si="113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s="5" t="str">
        <f t="shared" si="110"/>
        <v>photography</v>
      </c>
      <c r="R1209" s="5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s="5" t="str">
        <f t="shared" si="110"/>
        <v>photography</v>
      </c>
      <c r="R1210" s="5" t="str">
        <f t="shared" si="111"/>
        <v>photobooks</v>
      </c>
      <c r="S1210" s="9">
        <f t="shared" si="112"/>
        <v>42423.709074074068</v>
      </c>
      <c r="T1210" s="9">
        <f t="shared" si="113"/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s="5" t="str">
        <f t="shared" si="110"/>
        <v>photography</v>
      </c>
      <c r="R1211" s="5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s="5" t="str">
        <f t="shared" si="110"/>
        <v>photography</v>
      </c>
      <c r="R1212" s="5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s="5" t="str">
        <f t="shared" si="110"/>
        <v>photography</v>
      </c>
      <c r="R1213" s="5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s="5" t="str">
        <f t="shared" si="110"/>
        <v>photography</v>
      </c>
      <c r="R1214" s="5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s="5" t="str">
        <f t="shared" si="110"/>
        <v>photography</v>
      </c>
      <c r="R1215" s="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s="5" t="str">
        <f t="shared" si="110"/>
        <v>photography</v>
      </c>
      <c r="R1216" s="5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s="5" t="str">
        <f t="shared" si="110"/>
        <v>photography</v>
      </c>
      <c r="R1217" s="5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s="5" t="str">
        <f t="shared" si="110"/>
        <v>photography</v>
      </c>
      <c r="R1218" s="5" t="str">
        <f t="shared" si="111"/>
        <v>photobooks</v>
      </c>
      <c r="S1218" s="9">
        <f t="shared" si="112"/>
        <v>42247.616400462961</v>
      </c>
      <c r="T1218" s="9">
        <f t="shared" si="113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(E1219/D1219)*100</f>
        <v>102.60000000000001</v>
      </c>
      <c r="P1219">
        <f t="shared" ref="P1219:P1282" si="115">E1219/L1219</f>
        <v>148.57377049180329</v>
      </c>
      <c r="Q1219" s="5" t="str">
        <f t="shared" ref="Q1219:Q1282" si="116">LEFT(N1219, SEARCH("/",N1219,1)-1)</f>
        <v>photography</v>
      </c>
      <c r="R1219" s="5" t="str">
        <f t="shared" ref="R1219:R1282" si="117">RIGHT(N1219,LEN(N1219)-FIND("/",N1219,1))</f>
        <v>photobooks</v>
      </c>
      <c r="S1219" s="9">
        <f t="shared" ref="S1219:S1282" si="118">DATE(1970,1,1)+(J1219/24/60/60)</f>
        <v>42535.809490740736</v>
      </c>
      <c r="T1219" s="9">
        <f t="shared" ref="T1219:T1282" si="119">DATE(1970,1,1)+(I1219/24/60/60)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s="5" t="str">
        <f t="shared" si="116"/>
        <v>photography</v>
      </c>
      <c r="R1220" s="5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s="5" t="str">
        <f t="shared" si="116"/>
        <v>photography</v>
      </c>
      <c r="R1221" s="5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s="5" t="str">
        <f t="shared" si="116"/>
        <v>photography</v>
      </c>
      <c r="R1222" s="5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s="5" t="str">
        <f t="shared" si="116"/>
        <v>photography</v>
      </c>
      <c r="R1223" s="5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s="5" t="str">
        <f t="shared" si="116"/>
        <v>photography</v>
      </c>
      <c r="R1224" s="5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s="5" t="str">
        <f t="shared" si="116"/>
        <v>photography</v>
      </c>
      <c r="R1225" s="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s="5" t="str">
        <f t="shared" si="116"/>
        <v>music</v>
      </c>
      <c r="R1226" s="5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s="5" t="str">
        <f t="shared" si="116"/>
        <v>music</v>
      </c>
      <c r="R1227" s="5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s="5" t="str">
        <f t="shared" si="116"/>
        <v>music</v>
      </c>
      <c r="R1228" s="5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s="5" t="str">
        <f t="shared" si="116"/>
        <v>music</v>
      </c>
      <c r="R1229" s="5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s="5" t="str">
        <f t="shared" si="116"/>
        <v>music</v>
      </c>
      <c r="R1230" s="5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s="5" t="str">
        <f t="shared" si="116"/>
        <v>music</v>
      </c>
      <c r="R1231" s="5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s="5" t="str">
        <f t="shared" si="116"/>
        <v>music</v>
      </c>
      <c r="R1232" s="5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s="5" t="str">
        <f t="shared" si="116"/>
        <v>music</v>
      </c>
      <c r="R1233" s="5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s="5" t="str">
        <f t="shared" si="116"/>
        <v>music</v>
      </c>
      <c r="R1234" s="5" t="str">
        <f t="shared" si="117"/>
        <v>world music</v>
      </c>
      <c r="S1234" s="9">
        <f t="shared" si="118"/>
        <v>41506.848032407404</v>
      </c>
      <c r="T1234" s="9">
        <f t="shared" si="119"/>
        <v>41553.848032407404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s="5" t="str">
        <f t="shared" si="116"/>
        <v>music</v>
      </c>
      <c r="R1235" s="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s="5" t="str">
        <f t="shared" si="116"/>
        <v>music</v>
      </c>
      <c r="R1236" s="5" t="str">
        <f t="shared" si="117"/>
        <v>world music</v>
      </c>
      <c r="S1236" s="9">
        <f t="shared" si="118"/>
        <v>42007.788680555554</v>
      </c>
      <c r="T1236" s="9">
        <f t="shared" si="119"/>
        <v>42037.788680555554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s="5" t="str">
        <f t="shared" si="116"/>
        <v>music</v>
      </c>
      <c r="R1237" s="5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s="5" t="str">
        <f t="shared" si="116"/>
        <v>music</v>
      </c>
      <c r="R1238" s="5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s="5" t="str">
        <f t="shared" si="116"/>
        <v>music</v>
      </c>
      <c r="R1239" s="5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s="5" t="str">
        <f t="shared" si="116"/>
        <v>music</v>
      </c>
      <c r="R1240" s="5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s="5" t="str">
        <f t="shared" si="116"/>
        <v>music</v>
      </c>
      <c r="R1241" s="5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s="5" t="str">
        <f t="shared" si="116"/>
        <v>music</v>
      </c>
      <c r="R1242" s="5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s="5" t="str">
        <f t="shared" si="116"/>
        <v>music</v>
      </c>
      <c r="R1243" s="5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s="5" t="str">
        <f t="shared" si="116"/>
        <v>music</v>
      </c>
      <c r="R1244" s="5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s="5" t="str">
        <f t="shared" si="116"/>
        <v>music</v>
      </c>
      <c r="R1245" s="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s="5" t="str">
        <f t="shared" si="116"/>
        <v>music</v>
      </c>
      <c r="R1246" s="5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s="5" t="str">
        <f t="shared" si="116"/>
        <v>music</v>
      </c>
      <c r="R1247" s="5" t="str">
        <f t="shared" si="117"/>
        <v>rock</v>
      </c>
      <c r="S1247" s="9">
        <f t="shared" si="118"/>
        <v>41774.59993055556</v>
      </c>
      <c r="T1247" s="9">
        <f t="shared" si="119"/>
        <v>41804.59993055556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s="5" t="str">
        <f t="shared" si="116"/>
        <v>music</v>
      </c>
      <c r="R1248" s="5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s="5" t="str">
        <f t="shared" si="116"/>
        <v>music</v>
      </c>
      <c r="R1249" s="5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s="5" t="str">
        <f t="shared" si="116"/>
        <v>music</v>
      </c>
      <c r="R1250" s="5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s="5" t="str">
        <f t="shared" si="116"/>
        <v>music</v>
      </c>
      <c r="R1251" s="5" t="str">
        <f t="shared" si="117"/>
        <v>rock</v>
      </c>
      <c r="S1251" s="9">
        <f t="shared" si="118"/>
        <v>41067.740868055553</v>
      </c>
      <c r="T1251" s="9">
        <f t="shared" si="119"/>
        <v>41097.740868055553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s="5" t="str">
        <f t="shared" si="116"/>
        <v>music</v>
      </c>
      <c r="R1252" s="5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s="5" t="str">
        <f t="shared" si="116"/>
        <v>music</v>
      </c>
      <c r="R1253" s="5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s="5" t="str">
        <f t="shared" si="116"/>
        <v>music</v>
      </c>
      <c r="R1254" s="5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s="5" t="str">
        <f t="shared" si="116"/>
        <v>music</v>
      </c>
      <c r="R1255" s="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s="5" t="str">
        <f t="shared" si="116"/>
        <v>music</v>
      </c>
      <c r="R1256" s="5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s="5" t="str">
        <f t="shared" si="116"/>
        <v>music</v>
      </c>
      <c r="R1257" s="5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s="5" t="str">
        <f t="shared" si="116"/>
        <v>music</v>
      </c>
      <c r="R1258" s="5" t="str">
        <f t="shared" si="117"/>
        <v>rock</v>
      </c>
      <c r="S1258" s="9">
        <f t="shared" si="118"/>
        <v>40921.919340277775</v>
      </c>
      <c r="T1258" s="9">
        <f t="shared" si="119"/>
        <v>40951.919340277775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s="5" t="str">
        <f t="shared" si="116"/>
        <v>music</v>
      </c>
      <c r="R1259" s="5" t="str">
        <f t="shared" si="117"/>
        <v>rock</v>
      </c>
      <c r="S1259" s="9">
        <f t="shared" si="118"/>
        <v>40587.085532407407</v>
      </c>
      <c r="T1259" s="9">
        <f t="shared" si="119"/>
        <v>40636.043865740736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s="5" t="str">
        <f t="shared" si="116"/>
        <v>music</v>
      </c>
      <c r="R1260" s="5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s="5" t="str">
        <f t="shared" si="116"/>
        <v>music</v>
      </c>
      <c r="R1261" s="5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s="5" t="str">
        <f t="shared" si="116"/>
        <v>music</v>
      </c>
      <c r="R1262" s="5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s="5" t="str">
        <f t="shared" si="116"/>
        <v>music</v>
      </c>
      <c r="R1263" s="5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s="5" t="str">
        <f t="shared" si="116"/>
        <v>music</v>
      </c>
      <c r="R1264" s="5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s="5" t="str">
        <f t="shared" si="116"/>
        <v>music</v>
      </c>
      <c r="R1265" s="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s="5" t="str">
        <f t="shared" si="116"/>
        <v>music</v>
      </c>
      <c r="R1266" s="5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s="5" t="str">
        <f t="shared" si="116"/>
        <v>music</v>
      </c>
      <c r="R1267" s="5" t="str">
        <f t="shared" si="117"/>
        <v>rock</v>
      </c>
      <c r="S1267" s="9">
        <f t="shared" si="118"/>
        <v>40465.655266203707</v>
      </c>
      <c r="T1267" s="9">
        <f t="shared" si="119"/>
        <v>40512.655266203707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s="5" t="str">
        <f t="shared" si="116"/>
        <v>music</v>
      </c>
      <c r="R1268" s="5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s="5" t="str">
        <f t="shared" si="116"/>
        <v>music</v>
      </c>
      <c r="R1269" s="5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s="5" t="str">
        <f t="shared" si="116"/>
        <v>music</v>
      </c>
      <c r="R1270" s="5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s="5" t="str">
        <f t="shared" si="116"/>
        <v>music</v>
      </c>
      <c r="R1271" s="5" t="str">
        <f t="shared" si="117"/>
        <v>rock</v>
      </c>
      <c r="S1271" s="9">
        <f t="shared" si="118"/>
        <v>42445.823055555556</v>
      </c>
      <c r="T1271" s="9">
        <f t="shared" si="11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s="5" t="str">
        <f t="shared" si="116"/>
        <v>music</v>
      </c>
      <c r="R1272" s="5" t="str">
        <f t="shared" si="117"/>
        <v>rock</v>
      </c>
      <c r="S1272" s="9">
        <f t="shared" si="118"/>
        <v>40933.85696759259</v>
      </c>
      <c r="T1272" s="9">
        <f t="shared" si="11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s="5" t="str">
        <f t="shared" si="116"/>
        <v>music</v>
      </c>
      <c r="R1273" s="5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s="5" t="str">
        <f t="shared" si="116"/>
        <v>music</v>
      </c>
      <c r="R1274" s="5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s="5" t="str">
        <f t="shared" si="116"/>
        <v>music</v>
      </c>
      <c r="R1275" s="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s="5" t="str">
        <f t="shared" si="116"/>
        <v>music</v>
      </c>
      <c r="R1276" s="5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s="5" t="str">
        <f t="shared" si="116"/>
        <v>music</v>
      </c>
      <c r="R1277" s="5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s="5" t="str">
        <f t="shared" si="116"/>
        <v>music</v>
      </c>
      <c r="R1278" s="5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s="5" t="str">
        <f t="shared" si="116"/>
        <v>music</v>
      </c>
      <c r="R1279" s="5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s="5" t="str">
        <f t="shared" si="116"/>
        <v>music</v>
      </c>
      <c r="R1280" s="5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s="5" t="str">
        <f t="shared" si="116"/>
        <v>music</v>
      </c>
      <c r="R1281" s="5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s="5" t="str">
        <f t="shared" si="116"/>
        <v>music</v>
      </c>
      <c r="R1282" s="5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(E1283/D1283)*100</f>
        <v>110.71428571428572</v>
      </c>
      <c r="P1283">
        <f t="shared" ref="P1283:P1346" si="121">E1283/L1283</f>
        <v>104.72972972972973</v>
      </c>
      <c r="Q1283" s="5" t="str">
        <f t="shared" ref="Q1283:Q1346" si="122">LEFT(N1283, SEARCH("/",N1283,1)-1)</f>
        <v>music</v>
      </c>
      <c r="R1283" s="5" t="str">
        <f t="shared" ref="R1283:R1346" si="123">RIGHT(N1283,LEN(N1283)-FIND("/",N1283,1))</f>
        <v>rock</v>
      </c>
      <c r="S1283" s="9">
        <f t="shared" ref="S1283:S1346" si="124">DATE(1970,1,1)+(J1283/24/60/60)</f>
        <v>41463.743472222224</v>
      </c>
      <c r="T1283" s="9">
        <f t="shared" ref="T1283:T1346" si="125">DATE(1970,1,1)+(I1283/24/60/60)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s="5" t="str">
        <f t="shared" si="122"/>
        <v>music</v>
      </c>
      <c r="R1284" s="5" t="str">
        <f t="shared" si="123"/>
        <v>rock</v>
      </c>
      <c r="S1284" s="9">
        <f t="shared" si="124"/>
        <v>41586.475173611107</v>
      </c>
      <c r="T1284" s="9">
        <f t="shared" si="125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s="5" t="str">
        <f t="shared" si="122"/>
        <v>music</v>
      </c>
      <c r="R1285" s="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s="5" t="str">
        <f t="shared" si="122"/>
        <v>theater</v>
      </c>
      <c r="R1286" s="5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s="5" t="str">
        <f t="shared" si="122"/>
        <v>theater</v>
      </c>
      <c r="R1287" s="5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s="5" t="str">
        <f t="shared" si="122"/>
        <v>theater</v>
      </c>
      <c r="R1288" s="5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s="5" t="str">
        <f t="shared" si="122"/>
        <v>theater</v>
      </c>
      <c r="R1289" s="5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s="5" t="str">
        <f t="shared" si="122"/>
        <v>theater</v>
      </c>
      <c r="R1290" s="5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s="5" t="str">
        <f t="shared" si="122"/>
        <v>theater</v>
      </c>
      <c r="R1291" s="5" t="str">
        <f t="shared" si="123"/>
        <v>plays</v>
      </c>
      <c r="S1291" s="9">
        <f t="shared" si="124"/>
        <v>42709.134780092594</v>
      </c>
      <c r="T1291" s="9">
        <f t="shared" si="125"/>
        <v>42739.134780092594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s="5" t="str">
        <f t="shared" si="122"/>
        <v>theater</v>
      </c>
      <c r="R1292" s="5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s="5" t="str">
        <f t="shared" si="122"/>
        <v>theater</v>
      </c>
      <c r="R1293" s="5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s="5" t="str">
        <f t="shared" si="122"/>
        <v>theater</v>
      </c>
      <c r="R1294" s="5" t="str">
        <f t="shared" si="123"/>
        <v>plays</v>
      </c>
      <c r="S1294" s="9">
        <f t="shared" si="124"/>
        <v>42256.76421296296</v>
      </c>
      <c r="T1294" s="9">
        <f t="shared" si="125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s="5" t="str">
        <f t="shared" si="122"/>
        <v>theater</v>
      </c>
      <c r="R1295" s="5" t="str">
        <f t="shared" si="123"/>
        <v>plays</v>
      </c>
      <c r="S1295" s="9">
        <f t="shared" si="124"/>
        <v>42292.701053240744</v>
      </c>
      <c r="T1295" s="9">
        <f t="shared" si="125"/>
        <v>42322.742719907408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s="5" t="str">
        <f t="shared" si="122"/>
        <v>theater</v>
      </c>
      <c r="R1296" s="5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s="5" t="str">
        <f t="shared" si="122"/>
        <v>theater</v>
      </c>
      <c r="R1297" s="5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s="5" t="str">
        <f t="shared" si="122"/>
        <v>theater</v>
      </c>
      <c r="R1298" s="5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s="5" t="str">
        <f t="shared" si="122"/>
        <v>theater</v>
      </c>
      <c r="R1299" s="5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s="5" t="str">
        <f t="shared" si="122"/>
        <v>theater</v>
      </c>
      <c r="R1300" s="5" t="str">
        <f t="shared" si="123"/>
        <v>plays</v>
      </c>
      <c r="S1300" s="9">
        <f t="shared" si="124"/>
        <v>42458.680925925924</v>
      </c>
      <c r="T1300" s="9">
        <f t="shared" si="125"/>
        <v>42488.680925925924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s="5" t="str">
        <f t="shared" si="122"/>
        <v>theater</v>
      </c>
      <c r="R1301" s="5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s="5" t="str">
        <f t="shared" si="122"/>
        <v>theater</v>
      </c>
      <c r="R1302" s="5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s="5" t="str">
        <f t="shared" si="122"/>
        <v>theater</v>
      </c>
      <c r="R1303" s="5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s="5" t="str">
        <f t="shared" si="122"/>
        <v>theater</v>
      </c>
      <c r="R1304" s="5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s="5" t="str">
        <f t="shared" si="122"/>
        <v>theater</v>
      </c>
      <c r="R1305" s="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s="5" t="str">
        <f t="shared" si="122"/>
        <v>technology</v>
      </c>
      <c r="R1306" s="5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s="5" t="str">
        <f t="shared" si="122"/>
        <v>technology</v>
      </c>
      <c r="R1307" s="5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s="5" t="str">
        <f t="shared" si="122"/>
        <v>technology</v>
      </c>
      <c r="R1308" s="5" t="str">
        <f t="shared" si="123"/>
        <v>wearables</v>
      </c>
      <c r="S1308" s="9">
        <f t="shared" si="124"/>
        <v>41947.457569444443</v>
      </c>
      <c r="T1308" s="9">
        <f t="shared" si="125"/>
        <v>41977.45756944445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s="5" t="str">
        <f t="shared" si="122"/>
        <v>technology</v>
      </c>
      <c r="R1309" s="5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s="5" t="str">
        <f t="shared" si="122"/>
        <v>technology</v>
      </c>
      <c r="R1310" s="5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s="5" t="str">
        <f t="shared" si="122"/>
        <v>technology</v>
      </c>
      <c r="R1311" s="5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s="5" t="str">
        <f t="shared" si="122"/>
        <v>technology</v>
      </c>
      <c r="R1312" s="5" t="str">
        <f t="shared" si="123"/>
        <v>wearables</v>
      </c>
      <c r="S1312" s="9">
        <f t="shared" si="124"/>
        <v>42556.667245370372</v>
      </c>
      <c r="T1312" s="9">
        <f t="shared" si="125"/>
        <v>42601.667245370372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s="5" t="str">
        <f t="shared" si="122"/>
        <v>technology</v>
      </c>
      <c r="R1313" s="5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s="5" t="str">
        <f t="shared" si="122"/>
        <v>technology</v>
      </c>
      <c r="R1314" s="5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s="5" t="str">
        <f t="shared" si="122"/>
        <v>technology</v>
      </c>
      <c r="R1315" s="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s="5" t="str">
        <f t="shared" si="122"/>
        <v>technology</v>
      </c>
      <c r="R1316" s="5" t="str">
        <f t="shared" si="123"/>
        <v>wearables</v>
      </c>
      <c r="S1316" s="9">
        <f t="shared" si="124"/>
        <v>42604.669675925928</v>
      </c>
      <c r="T1316" s="9">
        <f t="shared" si="125"/>
        <v>42664.669675925928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s="5" t="str">
        <f t="shared" si="122"/>
        <v>technology</v>
      </c>
      <c r="R1317" s="5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s="5" t="str">
        <f t="shared" si="122"/>
        <v>technology</v>
      </c>
      <c r="R1318" s="5" t="str">
        <f t="shared" si="123"/>
        <v>wearables</v>
      </c>
      <c r="S1318" s="9">
        <f t="shared" si="124"/>
        <v>42393.961909722224</v>
      </c>
      <c r="T1318" s="9">
        <f t="shared" si="125"/>
        <v>42428.961909722224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s="5" t="str">
        <f t="shared" si="122"/>
        <v>technology</v>
      </c>
      <c r="R1319" s="5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s="5" t="str">
        <f t="shared" si="122"/>
        <v>technology</v>
      </c>
      <c r="R1320" s="5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s="5" t="str">
        <f t="shared" si="122"/>
        <v>technology</v>
      </c>
      <c r="R1321" s="5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s="5" t="str">
        <f t="shared" si="122"/>
        <v>technology</v>
      </c>
      <c r="R1322" s="5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s="5" t="str">
        <f t="shared" si="122"/>
        <v>technology</v>
      </c>
      <c r="R1323" s="5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s="5" t="str">
        <f t="shared" si="122"/>
        <v>technology</v>
      </c>
      <c r="R1324" s="5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s="5" t="str">
        <f t="shared" si="122"/>
        <v>technology</v>
      </c>
      <c r="R1325" s="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s="5" t="str">
        <f t="shared" si="122"/>
        <v>technology</v>
      </c>
      <c r="R1326" s="5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s="5" t="str">
        <f t="shared" si="122"/>
        <v>technology</v>
      </c>
      <c r="R1327" s="5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s="5" t="str">
        <f t="shared" si="122"/>
        <v>technology</v>
      </c>
      <c r="R1328" s="5" t="str">
        <f t="shared" si="123"/>
        <v>wearables</v>
      </c>
      <c r="S1328" s="9">
        <f t="shared" si="124"/>
        <v>41974.791990740741</v>
      </c>
      <c r="T1328" s="9">
        <f t="shared" si="125"/>
        <v>42019.791990740741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s="5" t="str">
        <f t="shared" si="122"/>
        <v>technology</v>
      </c>
      <c r="R1329" s="5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s="5" t="str">
        <f t="shared" si="122"/>
        <v>technology</v>
      </c>
      <c r="R1330" s="5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s="5" t="str">
        <f t="shared" si="122"/>
        <v>technology</v>
      </c>
      <c r="R1331" s="5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s="5" t="str">
        <f t="shared" si="122"/>
        <v>technology</v>
      </c>
      <c r="R1332" s="5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s="5" t="str">
        <f t="shared" si="122"/>
        <v>technology</v>
      </c>
      <c r="R1333" s="5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s="5" t="str">
        <f t="shared" si="122"/>
        <v>technology</v>
      </c>
      <c r="R1334" s="5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s="5" t="str">
        <f t="shared" si="122"/>
        <v>technology</v>
      </c>
      <c r="R1335" s="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s="5" t="str">
        <f t="shared" si="122"/>
        <v>technology</v>
      </c>
      <c r="R1336" s="5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s="5" t="str">
        <f t="shared" si="122"/>
        <v>technology</v>
      </c>
      <c r="R1337" s="5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s="5" t="str">
        <f t="shared" si="122"/>
        <v>technology</v>
      </c>
      <c r="R1338" s="5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s="5" t="str">
        <f t="shared" si="122"/>
        <v>technology</v>
      </c>
      <c r="R1339" s="5" t="str">
        <f t="shared" si="123"/>
        <v>wearables</v>
      </c>
      <c r="S1339" s="9">
        <f t="shared" si="124"/>
        <v>42767.577303240738</v>
      </c>
      <c r="T1339" s="9">
        <f t="shared" si="125"/>
        <v>42797.577303240738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s="5" t="str">
        <f t="shared" si="122"/>
        <v>technology</v>
      </c>
      <c r="R1340" s="5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s="5" t="str">
        <f t="shared" si="122"/>
        <v>technology</v>
      </c>
      <c r="R1341" s="5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s="5" t="str">
        <f t="shared" si="122"/>
        <v>technology</v>
      </c>
      <c r="R1342" s="5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s="5" t="str">
        <f t="shared" si="122"/>
        <v>technology</v>
      </c>
      <c r="R1343" s="5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s="5" t="str">
        <f t="shared" si="122"/>
        <v>technology</v>
      </c>
      <c r="R1344" s="5" t="str">
        <f t="shared" si="123"/>
        <v>wearables</v>
      </c>
      <c r="S1344" s="9">
        <f t="shared" si="124"/>
        <v>42172.816423611112</v>
      </c>
      <c r="T1344" s="9">
        <f t="shared" si="125"/>
        <v>42202.816423611112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s="5" t="str">
        <f t="shared" si="122"/>
        <v>technology</v>
      </c>
      <c r="R1345" s="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s="5" t="str">
        <f t="shared" si="122"/>
        <v>publishing</v>
      </c>
      <c r="R1346" s="5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(E1347/D1347)*100</f>
        <v>125</v>
      </c>
      <c r="P1347">
        <f t="shared" ref="P1347:P1410" si="127">E1347/L1347</f>
        <v>53.571428571428569</v>
      </c>
      <c r="Q1347" s="5" t="str">
        <f t="shared" ref="Q1347:Q1410" si="128">LEFT(N1347, SEARCH("/",N1347,1)-1)</f>
        <v>publishing</v>
      </c>
      <c r="R1347" s="5" t="str">
        <f t="shared" ref="R1347:R1410" si="129">RIGHT(N1347,LEN(N1347)-FIND("/",N1347,1))</f>
        <v>nonfiction</v>
      </c>
      <c r="S1347" s="9">
        <f t="shared" ref="S1347:S1410" si="130">DATE(1970,1,1)+(J1347/24/60/60)</f>
        <v>41799.814340277779</v>
      </c>
      <c r="T1347" s="9">
        <f t="shared" ref="T1347:T1410" si="131">DATE(1970,1,1)+(I1347/24/60/60)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s="5" t="str">
        <f t="shared" si="128"/>
        <v>publishing</v>
      </c>
      <c r="R1348" s="5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s="5" t="str">
        <f t="shared" si="128"/>
        <v>publishing</v>
      </c>
      <c r="R1349" s="5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s="5" t="str">
        <f t="shared" si="128"/>
        <v>publishing</v>
      </c>
      <c r="R1350" s="5" t="str">
        <f t="shared" si="129"/>
        <v>nonfiction</v>
      </c>
      <c r="S1350" s="9">
        <f t="shared" si="130"/>
        <v>41963.506168981483</v>
      </c>
      <c r="T1350" s="9">
        <f t="shared" si="131"/>
        <v>41991.506168981483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s="5" t="str">
        <f t="shared" si="128"/>
        <v>publishing</v>
      </c>
      <c r="R1351" s="5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s="5" t="str">
        <f t="shared" si="128"/>
        <v>publishing</v>
      </c>
      <c r="R1352" s="5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s="5" t="str">
        <f t="shared" si="128"/>
        <v>publishing</v>
      </c>
      <c r="R1353" s="5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s="5" t="str">
        <f t="shared" si="128"/>
        <v>publishing</v>
      </c>
      <c r="R1354" s="5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s="5" t="str">
        <f t="shared" si="128"/>
        <v>publishing</v>
      </c>
      <c r="R1355" s="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s="5" t="str">
        <f t="shared" si="128"/>
        <v>publishing</v>
      </c>
      <c r="R1356" s="5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s="5" t="str">
        <f t="shared" si="128"/>
        <v>publishing</v>
      </c>
      <c r="R1357" s="5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s="5" t="str">
        <f t="shared" si="128"/>
        <v>publishing</v>
      </c>
      <c r="R1358" s="5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s="5" t="str">
        <f t="shared" si="128"/>
        <v>publishing</v>
      </c>
      <c r="R1359" s="5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s="5" t="str">
        <f t="shared" si="128"/>
        <v>publishing</v>
      </c>
      <c r="R1360" s="5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s="5" t="str">
        <f t="shared" si="128"/>
        <v>publishing</v>
      </c>
      <c r="R1361" s="5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s="5" t="str">
        <f t="shared" si="128"/>
        <v>publishing</v>
      </c>
      <c r="R1362" s="5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s="5" t="str">
        <f t="shared" si="128"/>
        <v>publishing</v>
      </c>
      <c r="R1363" s="5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s="5" t="str">
        <f t="shared" si="128"/>
        <v>publishing</v>
      </c>
      <c r="R1364" s="5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s="5" t="str">
        <f t="shared" si="128"/>
        <v>publishing</v>
      </c>
      <c r="R1365" s="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s="5" t="str">
        <f t="shared" si="128"/>
        <v>music</v>
      </c>
      <c r="R1366" s="5" t="str">
        <f t="shared" si="129"/>
        <v>rock</v>
      </c>
      <c r="S1366" s="9">
        <f t="shared" si="130"/>
        <v>41951.6956712963</v>
      </c>
      <c r="T1366" s="9">
        <f t="shared" si="131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s="5" t="str">
        <f t="shared" si="128"/>
        <v>music</v>
      </c>
      <c r="R1367" s="5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s="5" t="str">
        <f t="shared" si="128"/>
        <v>music</v>
      </c>
      <c r="R1368" s="5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s="5" t="str">
        <f t="shared" si="128"/>
        <v>music</v>
      </c>
      <c r="R1369" s="5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s="5" t="str">
        <f t="shared" si="128"/>
        <v>music</v>
      </c>
      <c r="R1370" s="5" t="str">
        <f t="shared" si="129"/>
        <v>rock</v>
      </c>
      <c r="S1370" s="9">
        <f t="shared" si="130"/>
        <v>42146.19090277778</v>
      </c>
      <c r="T1370" s="9">
        <f t="shared" si="131"/>
        <v>42170.19090277778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s="5" t="str">
        <f t="shared" si="128"/>
        <v>music</v>
      </c>
      <c r="R1371" s="5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s="5" t="str">
        <f t="shared" si="128"/>
        <v>music</v>
      </c>
      <c r="R1372" s="5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s="5" t="str">
        <f t="shared" si="128"/>
        <v>music</v>
      </c>
      <c r="R1373" s="5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s="5" t="str">
        <f t="shared" si="128"/>
        <v>music</v>
      </c>
      <c r="R1374" s="5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s="5" t="str">
        <f t="shared" si="128"/>
        <v>music</v>
      </c>
      <c r="R1375" s="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s="5" t="str">
        <f t="shared" si="128"/>
        <v>music</v>
      </c>
      <c r="R1376" s="5" t="str">
        <f t="shared" si="129"/>
        <v>rock</v>
      </c>
      <c r="S1376" s="9">
        <f t="shared" si="130"/>
        <v>42424.161898148144</v>
      </c>
      <c r="T1376" s="9">
        <f t="shared" si="131"/>
        <v>42454.120231481487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s="5" t="str">
        <f t="shared" si="128"/>
        <v>music</v>
      </c>
      <c r="R1377" s="5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s="5" t="str">
        <f t="shared" si="128"/>
        <v>music</v>
      </c>
      <c r="R1378" s="5" t="str">
        <f t="shared" si="129"/>
        <v>rock</v>
      </c>
      <c r="S1378" s="9">
        <f t="shared" si="130"/>
        <v>42677.669050925928</v>
      </c>
      <c r="T1378" s="9">
        <f t="shared" si="131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s="5" t="str">
        <f t="shared" si="128"/>
        <v>music</v>
      </c>
      <c r="R1379" s="5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s="5" t="str">
        <f t="shared" si="128"/>
        <v>music</v>
      </c>
      <c r="R1380" s="5" t="str">
        <f t="shared" si="129"/>
        <v>rock</v>
      </c>
      <c r="S1380" s="9">
        <f t="shared" si="130"/>
        <v>42568.759375000001</v>
      </c>
      <c r="T1380" s="9">
        <f t="shared" si="131"/>
        <v>42583.759375000001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s="5" t="str">
        <f t="shared" si="128"/>
        <v>music</v>
      </c>
      <c r="R1381" s="5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s="5" t="str">
        <f t="shared" si="128"/>
        <v>music</v>
      </c>
      <c r="R1382" s="5" t="str">
        <f t="shared" si="129"/>
        <v>rock</v>
      </c>
      <c r="S1382" s="9">
        <f t="shared" si="130"/>
        <v>42141.762800925928</v>
      </c>
      <c r="T1382" s="9">
        <f t="shared" si="131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s="5" t="str">
        <f t="shared" si="128"/>
        <v>music</v>
      </c>
      <c r="R1383" s="5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s="5" t="str">
        <f t="shared" si="128"/>
        <v>music</v>
      </c>
      <c r="R1384" s="5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s="5" t="str">
        <f t="shared" si="128"/>
        <v>music</v>
      </c>
      <c r="R1385" s="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s="5" t="str">
        <f t="shared" si="128"/>
        <v>music</v>
      </c>
      <c r="R1386" s="5" t="str">
        <f t="shared" si="129"/>
        <v>rock</v>
      </c>
      <c r="S1386" s="9">
        <f t="shared" si="130"/>
        <v>42160.735208333339</v>
      </c>
      <c r="T1386" s="9">
        <f t="shared" si="131"/>
        <v>42190.735208333339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s="5" t="str">
        <f t="shared" si="128"/>
        <v>music</v>
      </c>
      <c r="R1387" s="5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s="5" t="str">
        <f t="shared" si="128"/>
        <v>music</v>
      </c>
      <c r="R1388" s="5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s="5" t="str">
        <f t="shared" si="128"/>
        <v>music</v>
      </c>
      <c r="R1389" s="5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s="5" t="str">
        <f t="shared" si="128"/>
        <v>music</v>
      </c>
      <c r="R1390" s="5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s="5" t="str">
        <f t="shared" si="128"/>
        <v>music</v>
      </c>
      <c r="R1391" s="5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s="5" t="str">
        <f t="shared" si="128"/>
        <v>music</v>
      </c>
      <c r="R1392" s="5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s="5" t="str">
        <f t="shared" si="128"/>
        <v>music</v>
      </c>
      <c r="R1393" s="5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s="5" t="str">
        <f t="shared" si="128"/>
        <v>music</v>
      </c>
      <c r="R1394" s="5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s="5" t="str">
        <f t="shared" si="128"/>
        <v>music</v>
      </c>
      <c r="R1395" s="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s="5" t="str">
        <f t="shared" si="128"/>
        <v>music</v>
      </c>
      <c r="R1396" s="5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s="5" t="str">
        <f t="shared" si="128"/>
        <v>music</v>
      </c>
      <c r="R1397" s="5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s="5" t="str">
        <f t="shared" si="128"/>
        <v>music</v>
      </c>
      <c r="R1398" s="5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s="5" t="str">
        <f t="shared" si="128"/>
        <v>music</v>
      </c>
      <c r="R1399" s="5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s="5" t="str">
        <f t="shared" si="128"/>
        <v>music</v>
      </c>
      <c r="R1400" s="5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s="5" t="str">
        <f t="shared" si="128"/>
        <v>music</v>
      </c>
      <c r="R1401" s="5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s="5" t="str">
        <f t="shared" si="128"/>
        <v>music</v>
      </c>
      <c r="R1402" s="5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s="5" t="str">
        <f t="shared" si="128"/>
        <v>music</v>
      </c>
      <c r="R1403" s="5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s="5" t="str">
        <f t="shared" si="128"/>
        <v>music</v>
      </c>
      <c r="R1404" s="5" t="str">
        <f t="shared" si="129"/>
        <v>rock</v>
      </c>
      <c r="S1404" s="9">
        <f t="shared" si="130"/>
        <v>42065.053368055553</v>
      </c>
      <c r="T1404" s="9">
        <f t="shared" si="131"/>
        <v>42125.011701388888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s="5" t="str">
        <f t="shared" si="128"/>
        <v>music</v>
      </c>
      <c r="R1405" s="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s="5" t="str">
        <f t="shared" si="128"/>
        <v>publishing</v>
      </c>
      <c r="R1406" s="5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s="5" t="str">
        <f t="shared" si="128"/>
        <v>publishing</v>
      </c>
      <c r="R1407" s="5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s="5" t="str">
        <f t="shared" si="128"/>
        <v>publishing</v>
      </c>
      <c r="R1408" s="5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s="5" t="str">
        <f t="shared" si="128"/>
        <v>publishing</v>
      </c>
      <c r="R1409" s="5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s="5" t="str">
        <f t="shared" si="128"/>
        <v>publishing</v>
      </c>
      <c r="R1410" s="5" t="str">
        <f t="shared" si="129"/>
        <v>translations</v>
      </c>
      <c r="S1410" s="9">
        <f t="shared" si="130"/>
        <v>42291.872175925928</v>
      </c>
      <c r="T1410" s="9">
        <f t="shared" si="131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(E1411/D1411)*100</f>
        <v>0</v>
      </c>
      <c r="P1411" t="e">
        <f t="shared" ref="P1411:P1474" si="133">E1411/L1411</f>
        <v>#DIV/0!</v>
      </c>
      <c r="Q1411" s="5" t="str">
        <f t="shared" ref="Q1411:Q1474" si="134">LEFT(N1411, SEARCH("/",N1411,1)-1)</f>
        <v>publishing</v>
      </c>
      <c r="R1411" s="5" t="str">
        <f t="shared" ref="R1411:R1474" si="135">RIGHT(N1411,LEN(N1411)-FIND("/",N1411,1))</f>
        <v>translations</v>
      </c>
      <c r="S1411" s="9">
        <f t="shared" ref="S1411:S1474" si="136">DATE(1970,1,1)+(J1411/24/60/60)</f>
        <v>41945.133506944447</v>
      </c>
      <c r="T1411" s="9">
        <f t="shared" ref="T1411:T1474" si="137">DATE(1970,1,1)+(I1411/24/60/60)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s="5" t="str">
        <f t="shared" si="134"/>
        <v>publishing</v>
      </c>
      <c r="R1412" s="5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s="5" t="str">
        <f t="shared" si="134"/>
        <v>publishing</v>
      </c>
      <c r="R1413" s="5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s="5" t="str">
        <f t="shared" si="134"/>
        <v>publishing</v>
      </c>
      <c r="R1414" s="5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s="5" t="str">
        <f t="shared" si="134"/>
        <v>publishing</v>
      </c>
      <c r="R1415" s="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s="5" t="str">
        <f t="shared" si="134"/>
        <v>publishing</v>
      </c>
      <c r="R1416" s="5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s="5" t="str">
        <f t="shared" si="134"/>
        <v>publishing</v>
      </c>
      <c r="R1417" s="5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s="5" t="str">
        <f t="shared" si="134"/>
        <v>publishing</v>
      </c>
      <c r="R1418" s="5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s="5" t="str">
        <f t="shared" si="134"/>
        <v>publishing</v>
      </c>
      <c r="R1419" s="5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s="5" t="str">
        <f t="shared" si="134"/>
        <v>publishing</v>
      </c>
      <c r="R1420" s="5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s="5" t="str">
        <f t="shared" si="134"/>
        <v>publishing</v>
      </c>
      <c r="R1421" s="5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s="5" t="str">
        <f t="shared" si="134"/>
        <v>publishing</v>
      </c>
      <c r="R1422" s="5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s="5" t="str">
        <f t="shared" si="134"/>
        <v>publishing</v>
      </c>
      <c r="R1423" s="5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s="5" t="str">
        <f t="shared" si="134"/>
        <v>publishing</v>
      </c>
      <c r="R1424" s="5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s="5" t="str">
        <f t="shared" si="134"/>
        <v>publishing</v>
      </c>
      <c r="R1425" s="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s="5" t="str">
        <f t="shared" si="134"/>
        <v>publishing</v>
      </c>
      <c r="R1426" s="5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s="5" t="str">
        <f t="shared" si="134"/>
        <v>publishing</v>
      </c>
      <c r="R1427" s="5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s="5" t="str">
        <f t="shared" si="134"/>
        <v>publishing</v>
      </c>
      <c r="R1428" s="5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s="5" t="str">
        <f t="shared" si="134"/>
        <v>publishing</v>
      </c>
      <c r="R1429" s="5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s="5" t="str">
        <f t="shared" si="134"/>
        <v>publishing</v>
      </c>
      <c r="R1430" s="5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s="5" t="str">
        <f t="shared" si="134"/>
        <v>publishing</v>
      </c>
      <c r="R1431" s="5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s="5" t="str">
        <f t="shared" si="134"/>
        <v>publishing</v>
      </c>
      <c r="R1432" s="5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s="5" t="str">
        <f t="shared" si="134"/>
        <v>publishing</v>
      </c>
      <c r="R1433" s="5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s="5" t="str">
        <f t="shared" si="134"/>
        <v>publishing</v>
      </c>
      <c r="R1434" s="5" t="str">
        <f t="shared" si="135"/>
        <v>translations</v>
      </c>
      <c r="S1434" s="9">
        <f t="shared" si="136"/>
        <v>42175.780416666661</v>
      </c>
      <c r="T1434" s="9">
        <f t="shared" si="137"/>
        <v>42205.780416666661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s="5" t="str">
        <f t="shared" si="134"/>
        <v>publishing</v>
      </c>
      <c r="R1435" s="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s="5" t="str">
        <f t="shared" si="134"/>
        <v>publishing</v>
      </c>
      <c r="R1436" s="5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s="5" t="str">
        <f t="shared" si="134"/>
        <v>publishing</v>
      </c>
      <c r="R1437" s="5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s="5" t="str">
        <f t="shared" si="134"/>
        <v>publishing</v>
      </c>
      <c r="R1438" s="5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s="5" t="str">
        <f t="shared" si="134"/>
        <v>publishing</v>
      </c>
      <c r="R1439" s="5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s="5" t="str">
        <f t="shared" si="134"/>
        <v>publishing</v>
      </c>
      <c r="R1440" s="5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s="5" t="str">
        <f t="shared" si="134"/>
        <v>publishing</v>
      </c>
      <c r="R1441" s="5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s="5" t="str">
        <f t="shared" si="134"/>
        <v>publishing</v>
      </c>
      <c r="R1442" s="5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s="5" t="str">
        <f t="shared" si="134"/>
        <v>publishing</v>
      </c>
      <c r="R1443" s="5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s="5" t="str">
        <f t="shared" si="134"/>
        <v>publishing</v>
      </c>
      <c r="R1444" s="5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s="5" t="str">
        <f t="shared" si="134"/>
        <v>publishing</v>
      </c>
      <c r="R1445" s="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s="5" t="str">
        <f t="shared" si="134"/>
        <v>publishing</v>
      </c>
      <c r="R1446" s="5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s="5" t="str">
        <f t="shared" si="134"/>
        <v>publishing</v>
      </c>
      <c r="R1447" s="5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s="5" t="str">
        <f t="shared" si="134"/>
        <v>publishing</v>
      </c>
      <c r="R1448" s="5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s="5" t="str">
        <f t="shared" si="134"/>
        <v>publishing</v>
      </c>
      <c r="R1449" s="5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s="5" t="str">
        <f t="shared" si="134"/>
        <v>publishing</v>
      </c>
      <c r="R1450" s="5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s="5" t="str">
        <f t="shared" si="134"/>
        <v>publishing</v>
      </c>
      <c r="R1451" s="5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s="5" t="str">
        <f t="shared" si="134"/>
        <v>publishing</v>
      </c>
      <c r="R1452" s="5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s="5" t="str">
        <f t="shared" si="134"/>
        <v>publishing</v>
      </c>
      <c r="R1453" s="5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s="5" t="str">
        <f t="shared" si="134"/>
        <v>publishing</v>
      </c>
      <c r="R1454" s="5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s="5" t="str">
        <f t="shared" si="134"/>
        <v>publishing</v>
      </c>
      <c r="R1455" s="5" t="str">
        <f t="shared" si="135"/>
        <v>translations</v>
      </c>
      <c r="S1455" s="9">
        <f t="shared" si="136"/>
        <v>42795.696145833339</v>
      </c>
      <c r="T1455" s="9">
        <f t="shared" si="137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s="5" t="str">
        <f t="shared" si="134"/>
        <v>publishing</v>
      </c>
      <c r="R1456" s="5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s="5" t="str">
        <f t="shared" si="134"/>
        <v>publishing</v>
      </c>
      <c r="R1457" s="5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s="5" t="str">
        <f t="shared" si="134"/>
        <v>publishing</v>
      </c>
      <c r="R1458" s="5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s="5" t="str">
        <f t="shared" si="134"/>
        <v>publishing</v>
      </c>
      <c r="R1459" s="5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s="5" t="str">
        <f t="shared" si="134"/>
        <v>publishing</v>
      </c>
      <c r="R1460" s="5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s="5" t="str">
        <f t="shared" si="134"/>
        <v>publishing</v>
      </c>
      <c r="R1461" s="5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s="5" t="str">
        <f t="shared" si="134"/>
        <v>publishing</v>
      </c>
      <c r="R1462" s="5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s="5" t="str">
        <f t="shared" si="134"/>
        <v>publishing</v>
      </c>
      <c r="R1463" s="5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s="5" t="str">
        <f t="shared" si="134"/>
        <v>publishing</v>
      </c>
      <c r="R1464" s="5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s="5" t="str">
        <f t="shared" si="134"/>
        <v>publishing</v>
      </c>
      <c r="R1465" s="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s="5" t="str">
        <f t="shared" si="134"/>
        <v>publishing</v>
      </c>
      <c r="R1466" s="5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s="5" t="str">
        <f t="shared" si="134"/>
        <v>publishing</v>
      </c>
      <c r="R1467" s="5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s="5" t="str">
        <f t="shared" si="134"/>
        <v>publishing</v>
      </c>
      <c r="R1468" s="5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s="5" t="str">
        <f t="shared" si="134"/>
        <v>publishing</v>
      </c>
      <c r="R1469" s="5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s="5" t="str">
        <f t="shared" si="134"/>
        <v>publishing</v>
      </c>
      <c r="R1470" s="5" t="str">
        <f t="shared" si="135"/>
        <v>radio &amp; podcasts</v>
      </c>
      <c r="S1470" s="9">
        <f t="shared" si="136"/>
        <v>40646.014456018514</v>
      </c>
      <c r="T1470" s="9">
        <f t="shared" si="137"/>
        <v>40706.014456018514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s="5" t="str">
        <f t="shared" si="134"/>
        <v>publishing</v>
      </c>
      <c r="R1471" s="5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s="5" t="str">
        <f t="shared" si="134"/>
        <v>publishing</v>
      </c>
      <c r="R1472" s="5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s="5" t="str">
        <f t="shared" si="134"/>
        <v>publishing</v>
      </c>
      <c r="R1473" s="5" t="str">
        <f t="shared" si="135"/>
        <v>radio &amp; podcasts</v>
      </c>
      <c r="S1473" s="9">
        <f t="shared" si="136"/>
        <v>42073.95756944445</v>
      </c>
      <c r="T1473" s="9">
        <f t="shared" si="137"/>
        <v>42103.95756944445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s="5" t="str">
        <f t="shared" si="134"/>
        <v>publishing</v>
      </c>
      <c r="R1474" s="5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(E1475/D1475)*100</f>
        <v>120.51600000000001</v>
      </c>
      <c r="P1475">
        <f t="shared" ref="P1475:P1538" si="139">E1475/L1475</f>
        <v>38.462553191489363</v>
      </c>
      <c r="Q1475" s="5" t="str">
        <f t="shared" ref="Q1475:Q1538" si="140">LEFT(N1475, SEARCH("/",N1475,1)-1)</f>
        <v>publishing</v>
      </c>
      <c r="R1475" s="5" t="str">
        <f t="shared" ref="R1475:R1538" si="141">RIGHT(N1475,LEN(N1475)-FIND("/",N1475,1))</f>
        <v>radio &amp; podcasts</v>
      </c>
      <c r="S1475" s="9">
        <f t="shared" ref="S1475:S1538" si="142">DATE(1970,1,1)+(J1475/24/60/60)</f>
        <v>40939.979618055557</v>
      </c>
      <c r="T1475" s="9">
        <f t="shared" ref="T1475:T1538" si="143">DATE(1970,1,1)+(I1475/24/60/60)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s="5" t="str">
        <f t="shared" si="140"/>
        <v>publishing</v>
      </c>
      <c r="R1476" s="5" t="str">
        <f t="shared" si="141"/>
        <v>radio &amp; podcasts</v>
      </c>
      <c r="S1476" s="9">
        <f t="shared" si="142"/>
        <v>41500.72791666667</v>
      </c>
      <c r="T1476" s="9">
        <f t="shared" si="143"/>
        <v>41530.72791666667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s="5" t="str">
        <f t="shared" si="140"/>
        <v>publishing</v>
      </c>
      <c r="R1477" s="5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s="5" t="str">
        <f t="shared" si="140"/>
        <v>publishing</v>
      </c>
      <c r="R1478" s="5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s="5" t="str">
        <f t="shared" si="140"/>
        <v>publishing</v>
      </c>
      <c r="R1479" s="5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s="5" t="str">
        <f t="shared" si="140"/>
        <v>publishing</v>
      </c>
      <c r="R1480" s="5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s="5" t="str">
        <f t="shared" si="140"/>
        <v>publishing</v>
      </c>
      <c r="R1481" s="5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s="5" t="str">
        <f t="shared" si="140"/>
        <v>publishing</v>
      </c>
      <c r="R1482" s="5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s="5" t="str">
        <f t="shared" si="140"/>
        <v>publishing</v>
      </c>
      <c r="R1483" s="5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s="5" t="str">
        <f t="shared" si="140"/>
        <v>publishing</v>
      </c>
      <c r="R1484" s="5" t="str">
        <f t="shared" si="141"/>
        <v>fiction</v>
      </c>
      <c r="S1484" s="9">
        <f t="shared" si="142"/>
        <v>41136.858055555553</v>
      </c>
      <c r="T1484" s="9">
        <f t="shared" si="143"/>
        <v>41159.327083333337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s="5" t="str">
        <f t="shared" si="140"/>
        <v>publishing</v>
      </c>
      <c r="R1485" s="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s="5" t="str">
        <f t="shared" si="140"/>
        <v>publishing</v>
      </c>
      <c r="R1486" s="5" t="str">
        <f t="shared" si="141"/>
        <v>fiction</v>
      </c>
      <c r="S1486" s="9">
        <f t="shared" si="142"/>
        <v>41053.200960648152</v>
      </c>
      <c r="T1486" s="9">
        <f t="shared" si="143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s="5" t="str">
        <f t="shared" si="140"/>
        <v>publishing</v>
      </c>
      <c r="R1487" s="5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s="5" t="str">
        <f t="shared" si="140"/>
        <v>publishing</v>
      </c>
      <c r="R1488" s="5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s="5" t="str">
        <f t="shared" si="140"/>
        <v>publishing</v>
      </c>
      <c r="R1489" s="5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s="5" t="str">
        <f t="shared" si="140"/>
        <v>publishing</v>
      </c>
      <c r="R1490" s="5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s="5" t="str">
        <f t="shared" si="140"/>
        <v>publishing</v>
      </c>
      <c r="R1491" s="5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s="5" t="str">
        <f t="shared" si="140"/>
        <v>publishing</v>
      </c>
      <c r="R1492" s="5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s="5" t="str">
        <f t="shared" si="140"/>
        <v>publishing</v>
      </c>
      <c r="R1493" s="5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s="5" t="str">
        <f t="shared" si="140"/>
        <v>publishing</v>
      </c>
      <c r="R1494" s="5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s="5" t="str">
        <f t="shared" si="140"/>
        <v>publishing</v>
      </c>
      <c r="R1495" s="5" t="str">
        <f t="shared" si="141"/>
        <v>fiction</v>
      </c>
      <c r="S1495" s="9">
        <f t="shared" si="142"/>
        <v>41411.866608796292</v>
      </c>
      <c r="T1495" s="9">
        <f t="shared" si="143"/>
        <v>41441.866608796292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s="5" t="str">
        <f t="shared" si="140"/>
        <v>publishing</v>
      </c>
      <c r="R1496" s="5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s="5" t="str">
        <f t="shared" si="140"/>
        <v>publishing</v>
      </c>
      <c r="R1497" s="5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s="5" t="str">
        <f t="shared" si="140"/>
        <v>publishing</v>
      </c>
      <c r="R1498" s="5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s="5" t="str">
        <f t="shared" si="140"/>
        <v>publishing</v>
      </c>
      <c r="R1499" s="5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s="5" t="str">
        <f t="shared" si="140"/>
        <v>publishing</v>
      </c>
      <c r="R1500" s="5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s="5" t="str">
        <f t="shared" si="140"/>
        <v>publishing</v>
      </c>
      <c r="R1501" s="5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s="5" t="str">
        <f t="shared" si="140"/>
        <v>publishing</v>
      </c>
      <c r="R1502" s="5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s="5" t="str">
        <f t="shared" si="140"/>
        <v>photography</v>
      </c>
      <c r="R1503" s="5" t="str">
        <f t="shared" si="141"/>
        <v>photobooks</v>
      </c>
      <c r="S1503" s="9">
        <f t="shared" si="142"/>
        <v>42163.583599537043</v>
      </c>
      <c r="T1503" s="9">
        <f t="shared" si="143"/>
        <v>42193.583599537043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s="5" t="str">
        <f t="shared" si="140"/>
        <v>photography</v>
      </c>
      <c r="R1504" s="5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s="5" t="str">
        <f t="shared" si="140"/>
        <v>photography</v>
      </c>
      <c r="R1505" s="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s="5" t="str">
        <f t="shared" si="140"/>
        <v>photography</v>
      </c>
      <c r="R1506" s="5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s="5" t="str">
        <f t="shared" si="140"/>
        <v>photography</v>
      </c>
      <c r="R1507" s="5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s="5" t="str">
        <f t="shared" si="140"/>
        <v>photography</v>
      </c>
      <c r="R1508" s="5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s="5" t="str">
        <f t="shared" si="140"/>
        <v>photography</v>
      </c>
      <c r="R1509" s="5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s="5" t="str">
        <f t="shared" si="140"/>
        <v>photography</v>
      </c>
      <c r="R1510" s="5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s="5" t="str">
        <f t="shared" si="140"/>
        <v>photography</v>
      </c>
      <c r="R1511" s="5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s="5" t="str">
        <f t="shared" si="140"/>
        <v>photography</v>
      </c>
      <c r="R1512" s="5" t="str">
        <f t="shared" si="141"/>
        <v>photobooks</v>
      </c>
      <c r="S1512" s="9">
        <f t="shared" si="142"/>
        <v>41809.385162037041</v>
      </c>
      <c r="T1512" s="9">
        <f t="shared" si="143"/>
        <v>41839.385162037041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s="5" t="str">
        <f t="shared" si="140"/>
        <v>photography</v>
      </c>
      <c r="R1513" s="5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s="5" t="str">
        <f t="shared" si="140"/>
        <v>photography</v>
      </c>
      <c r="R1514" s="5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s="5" t="str">
        <f t="shared" si="140"/>
        <v>photography</v>
      </c>
      <c r="R1515" s="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s="5" t="str">
        <f t="shared" si="140"/>
        <v>photography</v>
      </c>
      <c r="R1516" s="5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s="5" t="str">
        <f t="shared" si="140"/>
        <v>photography</v>
      </c>
      <c r="R1517" s="5" t="str">
        <f t="shared" si="141"/>
        <v>photobooks</v>
      </c>
      <c r="S1517" s="9">
        <f t="shared" si="142"/>
        <v>42415.253437499996</v>
      </c>
      <c r="T1517" s="9">
        <f t="shared" si="143"/>
        <v>42445.211770833339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s="5" t="str">
        <f t="shared" si="140"/>
        <v>photography</v>
      </c>
      <c r="R1518" s="5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s="5" t="str">
        <f t="shared" si="140"/>
        <v>photography</v>
      </c>
      <c r="R1519" s="5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s="5" t="str">
        <f t="shared" si="140"/>
        <v>photography</v>
      </c>
      <c r="R1520" s="5" t="str">
        <f t="shared" si="141"/>
        <v>photobooks</v>
      </c>
      <c r="S1520" s="9">
        <f t="shared" si="142"/>
        <v>41760.820046296292</v>
      </c>
      <c r="T1520" s="9">
        <f t="shared" si="143"/>
        <v>41790.820046296292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s="5" t="str">
        <f t="shared" si="140"/>
        <v>photography</v>
      </c>
      <c r="R1521" s="5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s="5" t="str">
        <f t="shared" si="140"/>
        <v>photography</v>
      </c>
      <c r="R1522" s="5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s="5" t="str">
        <f t="shared" si="140"/>
        <v>photography</v>
      </c>
      <c r="R1523" s="5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s="5" t="str">
        <f t="shared" si="140"/>
        <v>photography</v>
      </c>
      <c r="R1524" s="5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s="5" t="str">
        <f t="shared" si="140"/>
        <v>photography</v>
      </c>
      <c r="R1525" s="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s="5" t="str">
        <f t="shared" si="140"/>
        <v>photography</v>
      </c>
      <c r="R1526" s="5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s="5" t="str">
        <f t="shared" si="140"/>
        <v>photography</v>
      </c>
      <c r="R1527" s="5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s="5" t="str">
        <f t="shared" si="140"/>
        <v>photography</v>
      </c>
      <c r="R1528" s="5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s="5" t="str">
        <f t="shared" si="140"/>
        <v>photography</v>
      </c>
      <c r="R1529" s="5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s="5" t="str">
        <f t="shared" si="140"/>
        <v>photography</v>
      </c>
      <c r="R1530" s="5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s="5" t="str">
        <f t="shared" si="140"/>
        <v>photography</v>
      </c>
      <c r="R1531" s="5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s="5" t="str">
        <f t="shared" si="140"/>
        <v>photography</v>
      </c>
      <c r="R1532" s="5" t="str">
        <f t="shared" si="141"/>
        <v>photobooks</v>
      </c>
      <c r="S1532" s="9">
        <f t="shared" si="142"/>
        <v>42275.76730324074</v>
      </c>
      <c r="T1532" s="9">
        <f t="shared" si="143"/>
        <v>42300.76730324074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s="5" t="str">
        <f t="shared" si="140"/>
        <v>photography</v>
      </c>
      <c r="R1533" s="5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s="5" t="str">
        <f t="shared" si="140"/>
        <v>photography</v>
      </c>
      <c r="R1534" s="5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s="5" t="str">
        <f t="shared" si="140"/>
        <v>photography</v>
      </c>
      <c r="R1535" s="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s="5" t="str">
        <f t="shared" si="140"/>
        <v>photography</v>
      </c>
      <c r="R1536" s="5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s="5" t="str">
        <f t="shared" si="140"/>
        <v>photography</v>
      </c>
      <c r="R1537" s="5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s="5" t="str">
        <f t="shared" si="140"/>
        <v>photography</v>
      </c>
      <c r="R1538" s="5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(E1539/D1539)*100</f>
        <v>179.9</v>
      </c>
      <c r="P1539">
        <f t="shared" ref="P1539:P1602" si="145">E1539/L1539</f>
        <v>96.375</v>
      </c>
      <c r="Q1539" s="5" t="str">
        <f t="shared" ref="Q1539:Q1602" si="146">LEFT(N1539, SEARCH("/",N1539,1)-1)</f>
        <v>photography</v>
      </c>
      <c r="R1539" s="5" t="str">
        <f t="shared" ref="R1539:R1602" si="147">RIGHT(N1539,LEN(N1539)-FIND("/",N1539,1))</f>
        <v>photobooks</v>
      </c>
      <c r="S1539" s="9">
        <f t="shared" ref="S1539:S1602" si="148">DATE(1970,1,1)+(J1539/24/60/60)</f>
        <v>42552.315127314811</v>
      </c>
      <c r="T1539" s="9">
        <f t="shared" ref="T1539:T1602" si="149">DATE(1970,1,1)+(I1539/24/60/60)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s="5" t="str">
        <f t="shared" si="146"/>
        <v>photography</v>
      </c>
      <c r="R1540" s="5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s="5" t="str">
        <f t="shared" si="146"/>
        <v>photography</v>
      </c>
      <c r="R1541" s="5" t="str">
        <f t="shared" si="147"/>
        <v>photobooks</v>
      </c>
      <c r="S1541" s="9">
        <f t="shared" si="148"/>
        <v>42705.91920138889</v>
      </c>
      <c r="T1541" s="9">
        <f t="shared" si="149"/>
        <v>42738.91920138889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s="5" t="str">
        <f t="shared" si="146"/>
        <v>photography</v>
      </c>
      <c r="R1542" s="5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s="5" t="str">
        <f t="shared" si="146"/>
        <v>photography</v>
      </c>
      <c r="R1543" s="5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s="5" t="str">
        <f t="shared" si="146"/>
        <v>photography</v>
      </c>
      <c r="R1544" s="5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s="5" t="str">
        <f t="shared" si="146"/>
        <v>photography</v>
      </c>
      <c r="R1545" s="5" t="str">
        <f t="shared" si="147"/>
        <v>nature</v>
      </c>
      <c r="S1545" s="9">
        <f t="shared" si="148"/>
        <v>41935.509652777779</v>
      </c>
      <c r="T1545" s="9">
        <f t="shared" si="149"/>
        <v>41965.55131944445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s="5" t="str">
        <f t="shared" si="146"/>
        <v>photography</v>
      </c>
      <c r="R1546" s="5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s="5" t="str">
        <f t="shared" si="146"/>
        <v>photography</v>
      </c>
      <c r="R1547" s="5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s="5" t="str">
        <f t="shared" si="146"/>
        <v>photography</v>
      </c>
      <c r="R1548" s="5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s="5" t="str">
        <f t="shared" si="146"/>
        <v>photography</v>
      </c>
      <c r="R1549" s="5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s="5" t="str">
        <f t="shared" si="146"/>
        <v>photography</v>
      </c>
      <c r="R1550" s="5" t="str">
        <f t="shared" si="147"/>
        <v>nature</v>
      </c>
      <c r="S1550" s="9">
        <f t="shared" si="148"/>
        <v>42286.88217592593</v>
      </c>
      <c r="T1550" s="9">
        <f t="shared" si="149"/>
        <v>42316.923842592594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s="5" t="str">
        <f t="shared" si="146"/>
        <v>photography</v>
      </c>
      <c r="R1551" s="5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s="5" t="str">
        <f t="shared" si="146"/>
        <v>photography</v>
      </c>
      <c r="R1552" s="5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s="5" t="str">
        <f t="shared" si="146"/>
        <v>photography</v>
      </c>
      <c r="R1553" s="5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s="5" t="str">
        <f t="shared" si="146"/>
        <v>photography</v>
      </c>
      <c r="R1554" s="5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s="5" t="str">
        <f t="shared" si="146"/>
        <v>photography</v>
      </c>
      <c r="R1555" s="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s="5" t="str">
        <f t="shared" si="146"/>
        <v>photography</v>
      </c>
      <c r="R1556" s="5" t="str">
        <f t="shared" si="147"/>
        <v>nature</v>
      </c>
      <c r="S1556" s="9">
        <f t="shared" si="148"/>
        <v>42188.252199074072</v>
      </c>
      <c r="T1556" s="9">
        <f t="shared" si="149"/>
        <v>42218.252199074072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s="5" t="str">
        <f t="shared" si="146"/>
        <v>photography</v>
      </c>
      <c r="R1557" s="5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s="5" t="str">
        <f t="shared" si="146"/>
        <v>photography</v>
      </c>
      <c r="R1558" s="5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s="5" t="str">
        <f t="shared" si="146"/>
        <v>photography</v>
      </c>
      <c r="R1559" s="5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s="5" t="str">
        <f t="shared" si="146"/>
        <v>photography</v>
      </c>
      <c r="R1560" s="5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s="5" t="str">
        <f t="shared" si="146"/>
        <v>photography</v>
      </c>
      <c r="R1561" s="5" t="str">
        <f t="shared" si="147"/>
        <v>nature</v>
      </c>
      <c r="S1561" s="9">
        <f t="shared" si="148"/>
        <v>42108.053229166668</v>
      </c>
      <c r="T1561" s="9">
        <f t="shared" si="149"/>
        <v>42123.053229166668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s="5" t="str">
        <f t="shared" si="146"/>
        <v>photography</v>
      </c>
      <c r="R1562" s="5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s="5" t="str">
        <f t="shared" si="146"/>
        <v>publishing</v>
      </c>
      <c r="R1563" s="5" t="str">
        <f t="shared" si="147"/>
        <v>art books</v>
      </c>
      <c r="S1563" s="9">
        <f t="shared" si="148"/>
        <v>41555.041701388887</v>
      </c>
      <c r="T1563" s="9">
        <f t="shared" si="149"/>
        <v>41585.083368055552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s="5" t="str">
        <f t="shared" si="146"/>
        <v>publishing</v>
      </c>
      <c r="R1564" s="5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s="5" t="str">
        <f t="shared" si="146"/>
        <v>publishing</v>
      </c>
      <c r="R1565" s="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s="5" t="str">
        <f t="shared" si="146"/>
        <v>publishing</v>
      </c>
      <c r="R1566" s="5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s="5" t="str">
        <f t="shared" si="146"/>
        <v>publishing</v>
      </c>
      <c r="R1567" s="5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s="5" t="str">
        <f t="shared" si="146"/>
        <v>publishing</v>
      </c>
      <c r="R1568" s="5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s="5" t="str">
        <f t="shared" si="146"/>
        <v>publishing</v>
      </c>
      <c r="R1569" s="5" t="str">
        <f t="shared" si="147"/>
        <v>art books</v>
      </c>
      <c r="S1569" s="9">
        <f t="shared" si="148"/>
        <v>41671.93686342593</v>
      </c>
      <c r="T1569" s="9">
        <f t="shared" si="14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s="5" t="str">
        <f t="shared" si="146"/>
        <v>publishing</v>
      </c>
      <c r="R1570" s="5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s="5" t="str">
        <f t="shared" si="146"/>
        <v>publishing</v>
      </c>
      <c r="R1571" s="5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s="5" t="str">
        <f t="shared" si="146"/>
        <v>publishing</v>
      </c>
      <c r="R1572" s="5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s="5" t="str">
        <f t="shared" si="146"/>
        <v>publishing</v>
      </c>
      <c r="R1573" s="5" t="str">
        <f t="shared" si="147"/>
        <v>art books</v>
      </c>
      <c r="S1573" s="9">
        <f t="shared" si="148"/>
        <v>42144.769479166665</v>
      </c>
      <c r="T1573" s="9">
        <f t="shared" si="149"/>
        <v>42174.769479166665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s="5" t="str">
        <f t="shared" si="146"/>
        <v>publishing</v>
      </c>
      <c r="R1574" s="5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s="5" t="str">
        <f t="shared" si="146"/>
        <v>publishing</v>
      </c>
      <c r="R1575" s="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s="5" t="str">
        <f t="shared" si="146"/>
        <v>publishing</v>
      </c>
      <c r="R1576" s="5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s="5" t="str">
        <f t="shared" si="146"/>
        <v>publishing</v>
      </c>
      <c r="R1577" s="5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s="5" t="str">
        <f t="shared" si="146"/>
        <v>publishing</v>
      </c>
      <c r="R1578" s="5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s="5" t="str">
        <f t="shared" si="146"/>
        <v>publishing</v>
      </c>
      <c r="R1579" s="5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s="5" t="str">
        <f t="shared" si="146"/>
        <v>publishing</v>
      </c>
      <c r="R1580" s="5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s="5" t="str">
        <f t="shared" si="146"/>
        <v>publishing</v>
      </c>
      <c r="R1581" s="5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s="5" t="str">
        <f t="shared" si="146"/>
        <v>publishing</v>
      </c>
      <c r="R1582" s="5" t="str">
        <f t="shared" si="147"/>
        <v>art books</v>
      </c>
      <c r="S1582" s="9">
        <f t="shared" si="148"/>
        <v>40990.050069444442</v>
      </c>
      <c r="T1582" s="9">
        <f t="shared" si="149"/>
        <v>41050.050069444442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s="5" t="str">
        <f t="shared" si="146"/>
        <v>photography</v>
      </c>
      <c r="R1583" s="5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s="5" t="str">
        <f t="shared" si="146"/>
        <v>photography</v>
      </c>
      <c r="R1584" s="5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s="5" t="str">
        <f t="shared" si="146"/>
        <v>photography</v>
      </c>
      <c r="R1585" s="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s="5" t="str">
        <f t="shared" si="146"/>
        <v>photography</v>
      </c>
      <c r="R1586" s="5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s="5" t="str">
        <f t="shared" si="146"/>
        <v>photography</v>
      </c>
      <c r="R1587" s="5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s="5" t="str">
        <f t="shared" si="146"/>
        <v>photography</v>
      </c>
      <c r="R1588" s="5" t="str">
        <f t="shared" si="147"/>
        <v>places</v>
      </c>
      <c r="S1588" s="9">
        <f t="shared" si="148"/>
        <v>42069.104421296295</v>
      </c>
      <c r="T1588" s="9">
        <f t="shared" si="14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s="5" t="str">
        <f t="shared" si="146"/>
        <v>photography</v>
      </c>
      <c r="R1589" s="5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s="5" t="str">
        <f t="shared" si="146"/>
        <v>photography</v>
      </c>
      <c r="R1590" s="5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s="5" t="str">
        <f t="shared" si="146"/>
        <v>photography</v>
      </c>
      <c r="R1591" s="5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s="5" t="str">
        <f t="shared" si="146"/>
        <v>photography</v>
      </c>
      <c r="R1592" s="5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s="5" t="str">
        <f t="shared" si="146"/>
        <v>photography</v>
      </c>
      <c r="R1593" s="5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s="5" t="str">
        <f t="shared" si="146"/>
        <v>photography</v>
      </c>
      <c r="R1594" s="5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s="5" t="str">
        <f t="shared" si="146"/>
        <v>photography</v>
      </c>
      <c r="R1595" s="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s="5" t="str">
        <f t="shared" si="146"/>
        <v>photography</v>
      </c>
      <c r="R1596" s="5" t="str">
        <f t="shared" si="147"/>
        <v>places</v>
      </c>
      <c r="S1596" s="9">
        <f t="shared" si="148"/>
        <v>42445.712754629625</v>
      </c>
      <c r="T1596" s="9">
        <f t="shared" si="149"/>
        <v>42505.681250000001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s="5" t="str">
        <f t="shared" si="146"/>
        <v>photography</v>
      </c>
      <c r="R1597" s="5" t="str">
        <f t="shared" si="147"/>
        <v>places</v>
      </c>
      <c r="S1597" s="9">
        <f t="shared" si="148"/>
        <v>41780.050092592595</v>
      </c>
      <c r="T1597" s="9">
        <f t="shared" si="149"/>
        <v>41808.842361111107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s="5" t="str">
        <f t="shared" si="146"/>
        <v>photography</v>
      </c>
      <c r="R1598" s="5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s="5" t="str">
        <f t="shared" si="146"/>
        <v>photography</v>
      </c>
      <c r="R1599" s="5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s="5" t="str">
        <f t="shared" si="146"/>
        <v>photography</v>
      </c>
      <c r="R1600" s="5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s="5" t="str">
        <f t="shared" si="146"/>
        <v>photography</v>
      </c>
      <c r="R1601" s="5" t="str">
        <f t="shared" si="147"/>
        <v>places</v>
      </c>
      <c r="S1601" s="9">
        <f t="shared" si="148"/>
        <v>42438.53907407407</v>
      </c>
      <c r="T1601" s="9">
        <f t="shared" si="149"/>
        <v>42468.497407407405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s="5" t="str">
        <f t="shared" si="146"/>
        <v>photography</v>
      </c>
      <c r="R1602" s="5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(E1603/D1603)*100</f>
        <v>108.2492</v>
      </c>
      <c r="P1603">
        <f t="shared" ref="P1603:P1666" si="151">E1603/L1603</f>
        <v>48.325535714285714</v>
      </c>
      <c r="Q1603" s="5" t="str">
        <f t="shared" ref="Q1603:Q1666" si="152">LEFT(N1603, SEARCH("/",N1603,1)-1)</f>
        <v>music</v>
      </c>
      <c r="R1603" s="5" t="str">
        <f t="shared" ref="R1603:R1666" si="153">RIGHT(N1603,LEN(N1603)-FIND("/",N1603,1))</f>
        <v>rock</v>
      </c>
      <c r="S1603" s="9">
        <f t="shared" ref="S1603:S1666" si="154">DATE(1970,1,1)+(J1603/24/60/60)</f>
        <v>40638.092974537038</v>
      </c>
      <c r="T1603" s="9">
        <f t="shared" ref="T1603:T1666" si="155">DATE(1970,1,1)+(I1603/24/60/60)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s="5" t="str">
        <f t="shared" si="152"/>
        <v>music</v>
      </c>
      <c r="R1604" s="5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s="5" t="str">
        <f t="shared" si="152"/>
        <v>music</v>
      </c>
      <c r="R1605" s="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s="5" t="str">
        <f t="shared" si="152"/>
        <v>music</v>
      </c>
      <c r="R1606" s="5" t="str">
        <f t="shared" si="153"/>
        <v>rock</v>
      </c>
      <c r="S1606" s="9">
        <f t="shared" si="154"/>
        <v>40945.845312500001</v>
      </c>
      <c r="T1606" s="9">
        <f t="shared" si="155"/>
        <v>40985.803645833337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s="5" t="str">
        <f t="shared" si="152"/>
        <v>music</v>
      </c>
      <c r="R1607" s="5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s="5" t="str">
        <f t="shared" si="152"/>
        <v>music</v>
      </c>
      <c r="R1608" s="5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s="5" t="str">
        <f t="shared" si="152"/>
        <v>music</v>
      </c>
      <c r="R1609" s="5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s="5" t="str">
        <f t="shared" si="152"/>
        <v>music</v>
      </c>
      <c r="R1610" s="5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s="5" t="str">
        <f t="shared" si="152"/>
        <v>music</v>
      </c>
      <c r="R1611" s="5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s="5" t="str">
        <f t="shared" si="152"/>
        <v>music</v>
      </c>
      <c r="R1612" s="5" t="str">
        <f t="shared" si="153"/>
        <v>rock</v>
      </c>
      <c r="S1612" s="9">
        <f t="shared" si="154"/>
        <v>41228.924884259264</v>
      </c>
      <c r="T1612" s="9">
        <f t="shared" si="155"/>
        <v>41258.924884259264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s="5" t="str">
        <f t="shared" si="152"/>
        <v>music</v>
      </c>
      <c r="R1613" s="5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s="5" t="str">
        <f t="shared" si="152"/>
        <v>music</v>
      </c>
      <c r="R1614" s="5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s="5" t="str">
        <f t="shared" si="152"/>
        <v>music</v>
      </c>
      <c r="R1615" s="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s="5" t="str">
        <f t="shared" si="152"/>
        <v>music</v>
      </c>
      <c r="R1616" s="5" t="str">
        <f t="shared" si="153"/>
        <v>rock</v>
      </c>
      <c r="S1616" s="9">
        <f t="shared" si="154"/>
        <v>41794.981122685189</v>
      </c>
      <c r="T1616" s="9">
        <f t="shared" si="155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s="5" t="str">
        <f t="shared" si="152"/>
        <v>music</v>
      </c>
      <c r="R1617" s="5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s="5" t="str">
        <f t="shared" si="152"/>
        <v>music</v>
      </c>
      <c r="R1618" s="5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s="5" t="str">
        <f t="shared" si="152"/>
        <v>music</v>
      </c>
      <c r="R1619" s="5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s="5" t="str">
        <f t="shared" si="152"/>
        <v>music</v>
      </c>
      <c r="R1620" s="5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s="5" t="str">
        <f t="shared" si="152"/>
        <v>music</v>
      </c>
      <c r="R1621" s="5" t="str">
        <f t="shared" si="153"/>
        <v>rock</v>
      </c>
      <c r="S1621" s="9">
        <f t="shared" si="154"/>
        <v>41876.186180555553</v>
      </c>
      <c r="T1621" s="9">
        <f t="shared" si="155"/>
        <v>41897.186180555553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s="5" t="str">
        <f t="shared" si="152"/>
        <v>music</v>
      </c>
      <c r="R1622" s="5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s="5" t="str">
        <f t="shared" si="152"/>
        <v>music</v>
      </c>
      <c r="R1623" s="5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s="5" t="str">
        <f t="shared" si="152"/>
        <v>music</v>
      </c>
      <c r="R1624" s="5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s="5" t="str">
        <f t="shared" si="152"/>
        <v>music</v>
      </c>
      <c r="R1625" s="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s="5" t="str">
        <f t="shared" si="152"/>
        <v>music</v>
      </c>
      <c r="R1626" s="5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s="5" t="str">
        <f t="shared" si="152"/>
        <v>music</v>
      </c>
      <c r="R1627" s="5" t="str">
        <f t="shared" si="153"/>
        <v>rock</v>
      </c>
      <c r="S1627" s="9">
        <f t="shared" si="154"/>
        <v>41135.699687499997</v>
      </c>
      <c r="T1627" s="9">
        <f t="shared" si="155"/>
        <v>41163.699687499997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s="5" t="str">
        <f t="shared" si="152"/>
        <v>music</v>
      </c>
      <c r="R1628" s="5" t="str">
        <f t="shared" si="153"/>
        <v>rock</v>
      </c>
      <c r="S1628" s="9">
        <f t="shared" si="154"/>
        <v>41579.847997685181</v>
      </c>
      <c r="T1628" s="9">
        <f t="shared" si="155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s="5" t="str">
        <f t="shared" si="152"/>
        <v>music</v>
      </c>
      <c r="R1629" s="5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s="5" t="str">
        <f t="shared" si="152"/>
        <v>music</v>
      </c>
      <c r="R1630" s="5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s="5" t="str">
        <f t="shared" si="152"/>
        <v>music</v>
      </c>
      <c r="R1631" s="5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s="5" t="str">
        <f t="shared" si="152"/>
        <v>music</v>
      </c>
      <c r="R1632" s="5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s="5" t="str">
        <f t="shared" si="152"/>
        <v>music</v>
      </c>
      <c r="R1633" s="5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s="5" t="str">
        <f t="shared" si="152"/>
        <v>music</v>
      </c>
      <c r="R1634" s="5" t="str">
        <f t="shared" si="153"/>
        <v>rock</v>
      </c>
      <c r="S1634" s="9">
        <f t="shared" si="154"/>
        <v>40750.340902777782</v>
      </c>
      <c r="T1634" s="9">
        <f t="shared" si="155"/>
        <v>40810.340902777782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s="5" t="str">
        <f t="shared" si="152"/>
        <v>music</v>
      </c>
      <c r="R1635" s="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s="5" t="str">
        <f t="shared" si="152"/>
        <v>music</v>
      </c>
      <c r="R1636" s="5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s="5" t="str">
        <f t="shared" si="152"/>
        <v>music</v>
      </c>
      <c r="R1637" s="5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s="5" t="str">
        <f t="shared" si="152"/>
        <v>music</v>
      </c>
      <c r="R1638" s="5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s="5" t="str">
        <f t="shared" si="152"/>
        <v>music</v>
      </c>
      <c r="R1639" s="5" t="str">
        <f t="shared" si="153"/>
        <v>rock</v>
      </c>
      <c r="S1639" s="9">
        <f t="shared" si="154"/>
        <v>40122.751620370371</v>
      </c>
      <c r="T1639" s="9">
        <f t="shared" si="155"/>
        <v>40178.985416666663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s="5" t="str">
        <f t="shared" si="152"/>
        <v>music</v>
      </c>
      <c r="R1640" s="5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s="5" t="str">
        <f t="shared" si="152"/>
        <v>music</v>
      </c>
      <c r="R1641" s="5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s="5" t="str">
        <f t="shared" si="152"/>
        <v>music</v>
      </c>
      <c r="R1642" s="5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s="5" t="str">
        <f t="shared" si="152"/>
        <v>music</v>
      </c>
      <c r="R1643" s="5" t="str">
        <f t="shared" si="153"/>
        <v>pop</v>
      </c>
      <c r="S1643" s="9">
        <f t="shared" si="154"/>
        <v>41962.596574074072</v>
      </c>
      <c r="T1643" s="9">
        <f t="shared" si="155"/>
        <v>41992.596574074072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s="5" t="str">
        <f t="shared" si="152"/>
        <v>music</v>
      </c>
      <c r="R1644" s="5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s="5" t="str">
        <f t="shared" si="152"/>
        <v>music</v>
      </c>
      <c r="R1645" s="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s="5" t="str">
        <f t="shared" si="152"/>
        <v>music</v>
      </c>
      <c r="R1646" s="5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s="5" t="str">
        <f t="shared" si="152"/>
        <v>music</v>
      </c>
      <c r="R1647" s="5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s="5" t="str">
        <f t="shared" si="152"/>
        <v>music</v>
      </c>
      <c r="R1648" s="5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s="5" t="str">
        <f t="shared" si="152"/>
        <v>music</v>
      </c>
      <c r="R1649" s="5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s="5" t="str">
        <f t="shared" si="152"/>
        <v>music</v>
      </c>
      <c r="R1650" s="5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s="5" t="str">
        <f t="shared" si="152"/>
        <v>music</v>
      </c>
      <c r="R1651" s="5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s="5" t="str">
        <f t="shared" si="152"/>
        <v>music</v>
      </c>
      <c r="R1652" s="5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s="5" t="str">
        <f t="shared" si="152"/>
        <v>music</v>
      </c>
      <c r="R1653" s="5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s="5" t="str">
        <f t="shared" si="152"/>
        <v>music</v>
      </c>
      <c r="R1654" s="5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s="5" t="str">
        <f t="shared" si="152"/>
        <v>music</v>
      </c>
      <c r="R1655" s="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s="5" t="str">
        <f t="shared" si="152"/>
        <v>music</v>
      </c>
      <c r="R1656" s="5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s="5" t="str">
        <f t="shared" si="152"/>
        <v>music</v>
      </c>
      <c r="R1657" s="5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s="5" t="str">
        <f t="shared" si="152"/>
        <v>music</v>
      </c>
      <c r="R1658" s="5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s="5" t="str">
        <f t="shared" si="152"/>
        <v>music</v>
      </c>
      <c r="R1659" s="5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s="5" t="str">
        <f t="shared" si="152"/>
        <v>music</v>
      </c>
      <c r="R1660" s="5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s="5" t="str">
        <f t="shared" si="152"/>
        <v>music</v>
      </c>
      <c r="R1661" s="5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s="5" t="str">
        <f t="shared" si="152"/>
        <v>music</v>
      </c>
      <c r="R1662" s="5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s="5" t="str">
        <f t="shared" si="152"/>
        <v>music</v>
      </c>
      <c r="R1663" s="5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s="5" t="str">
        <f t="shared" si="152"/>
        <v>music</v>
      </c>
      <c r="R1664" s="5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s="5" t="str">
        <f t="shared" si="152"/>
        <v>music</v>
      </c>
      <c r="R1665" s="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s="5" t="str">
        <f t="shared" si="152"/>
        <v>music</v>
      </c>
      <c r="R1666" s="5" t="str">
        <f t="shared" si="153"/>
        <v>pop</v>
      </c>
      <c r="S1666" s="9">
        <f t="shared" si="154"/>
        <v>40939.761782407411</v>
      </c>
      <c r="T1666" s="9">
        <f t="shared" si="155"/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(E1667/D1667)*100</f>
        <v>119.45714285714286</v>
      </c>
      <c r="P1667">
        <f t="shared" ref="P1667:P1730" si="157">E1667/L1667</f>
        <v>44.956989247311824</v>
      </c>
      <c r="Q1667" s="5" t="str">
        <f t="shared" ref="Q1667:Q1730" si="158">LEFT(N1667, SEARCH("/",N1667,1)-1)</f>
        <v>music</v>
      </c>
      <c r="R1667" s="5" t="str">
        <f t="shared" ref="R1667:R1730" si="159">RIGHT(N1667,LEN(N1667)-FIND("/",N1667,1))</f>
        <v>pop</v>
      </c>
      <c r="S1667" s="9">
        <f t="shared" ref="S1667:S1730" si="160">DATE(1970,1,1)+(J1667/24/60/60)</f>
        <v>40564.649456018517</v>
      </c>
      <c r="T1667" s="9">
        <f t="shared" ref="T1667:T1730" si="161">DATE(1970,1,1)+(I1667/24/60/60)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s="5" t="str">
        <f t="shared" si="158"/>
        <v>music</v>
      </c>
      <c r="R1668" s="5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s="5" t="str">
        <f t="shared" si="158"/>
        <v>music</v>
      </c>
      <c r="R1669" s="5" t="str">
        <f t="shared" si="159"/>
        <v>pop</v>
      </c>
      <c r="S1669" s="9">
        <f t="shared" si="160"/>
        <v>41682.070578703708</v>
      </c>
      <c r="T1669" s="9">
        <f t="shared" si="161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s="5" t="str">
        <f t="shared" si="158"/>
        <v>music</v>
      </c>
      <c r="R1670" s="5" t="str">
        <f t="shared" si="159"/>
        <v>pop</v>
      </c>
      <c r="S1670" s="9">
        <f t="shared" si="160"/>
        <v>40845.149756944447</v>
      </c>
      <c r="T1670" s="9">
        <f t="shared" si="161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s="5" t="str">
        <f t="shared" si="158"/>
        <v>music</v>
      </c>
      <c r="R1671" s="5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s="5" t="str">
        <f t="shared" si="158"/>
        <v>music</v>
      </c>
      <c r="R1672" s="5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s="5" t="str">
        <f t="shared" si="158"/>
        <v>music</v>
      </c>
      <c r="R1673" s="5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s="5" t="str">
        <f t="shared" si="158"/>
        <v>music</v>
      </c>
      <c r="R1674" s="5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s="5" t="str">
        <f t="shared" si="158"/>
        <v>music</v>
      </c>
      <c r="R1675" s="5" t="str">
        <f t="shared" si="159"/>
        <v>pop</v>
      </c>
      <c r="S1675" s="9">
        <f t="shared" si="160"/>
        <v>42039.878379629627</v>
      </c>
      <c r="T1675" s="9">
        <f t="shared" si="161"/>
        <v>42069.878379629627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s="5" t="str">
        <f t="shared" si="158"/>
        <v>music</v>
      </c>
      <c r="R1676" s="5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s="5" t="str">
        <f t="shared" si="158"/>
        <v>music</v>
      </c>
      <c r="R1677" s="5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s="5" t="str">
        <f t="shared" si="158"/>
        <v>music</v>
      </c>
      <c r="R1678" s="5" t="str">
        <f t="shared" si="159"/>
        <v>pop</v>
      </c>
      <c r="S1678" s="9">
        <f t="shared" si="160"/>
        <v>40973.726238425923</v>
      </c>
      <c r="T1678" s="9">
        <f t="shared" si="161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s="5" t="str">
        <f t="shared" si="158"/>
        <v>music</v>
      </c>
      <c r="R1679" s="5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s="5" t="str">
        <f t="shared" si="158"/>
        <v>music</v>
      </c>
      <c r="R1680" s="5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s="5" t="str">
        <f t="shared" si="158"/>
        <v>music</v>
      </c>
      <c r="R1681" s="5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s="5" t="str">
        <f t="shared" si="158"/>
        <v>music</v>
      </c>
      <c r="R1682" s="5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s="5" t="str">
        <f t="shared" si="158"/>
        <v>music</v>
      </c>
      <c r="R1683" s="5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s="5" t="str">
        <f t="shared" si="158"/>
        <v>music</v>
      </c>
      <c r="R1684" s="5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s="5" t="str">
        <f t="shared" si="158"/>
        <v>music</v>
      </c>
      <c r="R1685" s="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s="5" t="str">
        <f t="shared" si="158"/>
        <v>music</v>
      </c>
      <c r="R1686" s="5" t="str">
        <f t="shared" si="159"/>
        <v>faith</v>
      </c>
      <c r="S1686" s="9">
        <f t="shared" si="160"/>
        <v>42783.815289351849</v>
      </c>
      <c r="T1686" s="9">
        <f t="shared" si="161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s="5" t="str">
        <f t="shared" si="158"/>
        <v>music</v>
      </c>
      <c r="R1687" s="5" t="str">
        <f t="shared" si="159"/>
        <v>faith</v>
      </c>
      <c r="S1687" s="9">
        <f t="shared" si="160"/>
        <v>42788.2502662037</v>
      </c>
      <c r="T1687" s="9">
        <f t="shared" si="161"/>
        <v>42818.208599537043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s="5" t="str">
        <f t="shared" si="158"/>
        <v>music</v>
      </c>
      <c r="R1688" s="5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s="5" t="str">
        <f t="shared" si="158"/>
        <v>music</v>
      </c>
      <c r="R1689" s="5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s="5" t="str">
        <f t="shared" si="158"/>
        <v>music</v>
      </c>
      <c r="R1690" s="5" t="str">
        <f t="shared" si="159"/>
        <v>faith</v>
      </c>
      <c r="S1690" s="9">
        <f t="shared" si="160"/>
        <v>42804.53465277778</v>
      </c>
      <c r="T1690" s="9">
        <f t="shared" si="161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s="5" t="str">
        <f t="shared" si="158"/>
        <v>music</v>
      </c>
      <c r="R1691" s="5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s="5" t="str">
        <f t="shared" si="158"/>
        <v>music</v>
      </c>
      <c r="R1692" s="5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s="5" t="str">
        <f t="shared" si="158"/>
        <v>music</v>
      </c>
      <c r="R1693" s="5" t="str">
        <f t="shared" si="159"/>
        <v>faith</v>
      </c>
      <c r="S1693" s="9">
        <f t="shared" si="160"/>
        <v>42795.701481481483</v>
      </c>
      <c r="T1693" s="9">
        <f t="shared" si="161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s="5" t="str">
        <f t="shared" si="158"/>
        <v>music</v>
      </c>
      <c r="R1694" s="5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s="5" t="str">
        <f t="shared" si="158"/>
        <v>music</v>
      </c>
      <c r="R1695" s="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s="5" t="str">
        <f t="shared" si="158"/>
        <v>music</v>
      </c>
      <c r="R1696" s="5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s="5" t="str">
        <f t="shared" si="158"/>
        <v>music</v>
      </c>
      <c r="R1697" s="5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s="5" t="str">
        <f t="shared" si="158"/>
        <v>music</v>
      </c>
      <c r="R1698" s="5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s="5" t="str">
        <f t="shared" si="158"/>
        <v>music</v>
      </c>
      <c r="R1699" s="5" t="str">
        <f t="shared" si="159"/>
        <v>faith</v>
      </c>
      <c r="S1699" s="9">
        <f t="shared" si="160"/>
        <v>42805.032962962963</v>
      </c>
      <c r="T1699" s="9">
        <f t="shared" si="161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s="5" t="str">
        <f t="shared" si="158"/>
        <v>music</v>
      </c>
      <c r="R1700" s="5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s="5" t="str">
        <f t="shared" si="158"/>
        <v>music</v>
      </c>
      <c r="R1701" s="5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s="5" t="str">
        <f t="shared" si="158"/>
        <v>music</v>
      </c>
      <c r="R1702" s="5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s="5" t="str">
        <f t="shared" si="158"/>
        <v>music</v>
      </c>
      <c r="R1703" s="5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s="5" t="str">
        <f t="shared" si="158"/>
        <v>music</v>
      </c>
      <c r="R1704" s="5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s="5" t="str">
        <f t="shared" si="158"/>
        <v>music</v>
      </c>
      <c r="R1705" s="5" t="str">
        <f t="shared" si="159"/>
        <v>faith</v>
      </c>
      <c r="S1705" s="9">
        <f t="shared" si="160"/>
        <v>42187.281678240739</v>
      </c>
      <c r="T1705" s="9">
        <f t="shared" si="161"/>
        <v>42247.281678240739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s="5" t="str">
        <f t="shared" si="158"/>
        <v>music</v>
      </c>
      <c r="R1706" s="5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s="5" t="str">
        <f t="shared" si="158"/>
        <v>music</v>
      </c>
      <c r="R1707" s="5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s="5" t="str">
        <f t="shared" si="158"/>
        <v>music</v>
      </c>
      <c r="R1708" s="5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s="5" t="str">
        <f t="shared" si="158"/>
        <v>music</v>
      </c>
      <c r="R1709" s="5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s="5" t="str">
        <f t="shared" si="158"/>
        <v>music</v>
      </c>
      <c r="R1710" s="5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s="5" t="str">
        <f t="shared" si="158"/>
        <v>music</v>
      </c>
      <c r="R1711" s="5" t="str">
        <f t="shared" si="159"/>
        <v>faith</v>
      </c>
      <c r="S1711" s="9">
        <f t="shared" si="160"/>
        <v>41841.563819444447</v>
      </c>
      <c r="T1711" s="9">
        <f t="shared" si="161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s="5" t="str">
        <f t="shared" si="158"/>
        <v>music</v>
      </c>
      <c r="R1712" s="5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s="5" t="str">
        <f t="shared" si="158"/>
        <v>music</v>
      </c>
      <c r="R1713" s="5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s="5" t="str">
        <f t="shared" si="158"/>
        <v>music</v>
      </c>
      <c r="R1714" s="5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s="5" t="str">
        <f t="shared" si="158"/>
        <v>music</v>
      </c>
      <c r="R1715" s="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s="5" t="str">
        <f t="shared" si="158"/>
        <v>music</v>
      </c>
      <c r="R1716" s="5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s="5" t="str">
        <f t="shared" si="158"/>
        <v>music</v>
      </c>
      <c r="R1717" s="5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s="5" t="str">
        <f t="shared" si="158"/>
        <v>music</v>
      </c>
      <c r="R1718" s="5" t="str">
        <f t="shared" si="159"/>
        <v>faith</v>
      </c>
      <c r="S1718" s="9">
        <f t="shared" si="160"/>
        <v>42673.577534722222</v>
      </c>
      <c r="T1718" s="9">
        <f t="shared" si="161"/>
        <v>42713.619201388894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s="5" t="str">
        <f t="shared" si="158"/>
        <v>music</v>
      </c>
      <c r="R1719" s="5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s="5" t="str">
        <f t="shared" si="158"/>
        <v>music</v>
      </c>
      <c r="R1720" s="5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s="5" t="str">
        <f t="shared" si="158"/>
        <v>music</v>
      </c>
      <c r="R1721" s="5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s="5" t="str">
        <f t="shared" si="158"/>
        <v>music</v>
      </c>
      <c r="R1722" s="5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s="5" t="str">
        <f t="shared" si="158"/>
        <v>music</v>
      </c>
      <c r="R1723" s="5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s="5" t="str">
        <f t="shared" si="158"/>
        <v>music</v>
      </c>
      <c r="R1724" s="5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s="5" t="str">
        <f t="shared" si="158"/>
        <v>music</v>
      </c>
      <c r="R1725" s="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s="5" t="str">
        <f t="shared" si="158"/>
        <v>music</v>
      </c>
      <c r="R1726" s="5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s="5" t="str">
        <f t="shared" si="158"/>
        <v>music</v>
      </c>
      <c r="R1727" s="5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s="5" t="str">
        <f t="shared" si="158"/>
        <v>music</v>
      </c>
      <c r="R1728" s="5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s="5" t="str">
        <f t="shared" si="158"/>
        <v>music</v>
      </c>
      <c r="R1729" s="5" t="str">
        <f t="shared" si="159"/>
        <v>faith</v>
      </c>
      <c r="S1729" s="9">
        <f t="shared" si="160"/>
        <v>42044.927974537037</v>
      </c>
      <c r="T1729" s="9">
        <f t="shared" si="161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s="5" t="str">
        <f t="shared" si="158"/>
        <v>music</v>
      </c>
      <c r="R1730" s="5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(E1731/D1731)*100</f>
        <v>0</v>
      </c>
      <c r="P1731" t="e">
        <f t="shared" ref="P1731:P1794" si="163">E1731/L1731</f>
        <v>#DIV/0!</v>
      </c>
      <c r="Q1731" s="5" t="str">
        <f t="shared" ref="Q1731:Q1794" si="164">LEFT(N1731, SEARCH("/",N1731,1)-1)</f>
        <v>music</v>
      </c>
      <c r="R1731" s="5" t="str">
        <f t="shared" ref="R1731:R1794" si="165">RIGHT(N1731,LEN(N1731)-FIND("/",N1731,1))</f>
        <v>faith</v>
      </c>
      <c r="S1731" s="9">
        <f t="shared" ref="S1731:S1794" si="166">DATE(1970,1,1)+(J1731/24/60/60)</f>
        <v>42471.052152777775</v>
      </c>
      <c r="T1731" s="9">
        <f t="shared" ref="T1731:T1794" si="167">DATE(1970,1,1)+(I1731/24/60/60)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s="5" t="str">
        <f t="shared" si="164"/>
        <v>music</v>
      </c>
      <c r="R1732" s="5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s="5" t="str">
        <f t="shared" si="164"/>
        <v>music</v>
      </c>
      <c r="R1733" s="5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s="5" t="str">
        <f t="shared" si="164"/>
        <v>music</v>
      </c>
      <c r="R1734" s="5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s="5" t="str">
        <f t="shared" si="164"/>
        <v>music</v>
      </c>
      <c r="R1735" s="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s="5" t="str">
        <f t="shared" si="164"/>
        <v>music</v>
      </c>
      <c r="R1736" s="5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s="5" t="str">
        <f t="shared" si="164"/>
        <v>music</v>
      </c>
      <c r="R1737" s="5" t="str">
        <f t="shared" si="165"/>
        <v>faith</v>
      </c>
      <c r="S1737" s="9">
        <f t="shared" si="166"/>
        <v>42559.81417824074</v>
      </c>
      <c r="T1737" s="9">
        <f t="shared" si="167"/>
        <v>42589.81417824074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s="5" t="str">
        <f t="shared" si="164"/>
        <v>music</v>
      </c>
      <c r="R1738" s="5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s="5" t="str">
        <f t="shared" si="164"/>
        <v>music</v>
      </c>
      <c r="R1739" s="5" t="str">
        <f t="shared" si="165"/>
        <v>faith</v>
      </c>
      <c r="S1739" s="9">
        <f t="shared" si="166"/>
        <v>42175.948981481481</v>
      </c>
      <c r="T1739" s="9">
        <f t="shared" si="167"/>
        <v>42205.948981481481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s="5" t="str">
        <f t="shared" si="164"/>
        <v>music</v>
      </c>
      <c r="R1740" s="5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s="5" t="str">
        <f t="shared" si="164"/>
        <v>music</v>
      </c>
      <c r="R1741" s="5" t="str">
        <f t="shared" si="165"/>
        <v>faith</v>
      </c>
      <c r="S1741" s="9">
        <f t="shared" si="166"/>
        <v>42435.874212962961</v>
      </c>
      <c r="T1741" s="9">
        <f t="shared" si="167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s="5" t="str">
        <f t="shared" si="164"/>
        <v>music</v>
      </c>
      <c r="R1742" s="5" t="str">
        <f t="shared" si="165"/>
        <v>faith</v>
      </c>
      <c r="S1742" s="9">
        <f t="shared" si="166"/>
        <v>42171.817384259259</v>
      </c>
      <c r="T1742" s="9">
        <f t="shared" si="167"/>
        <v>42201.817384259259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s="5" t="str">
        <f t="shared" si="164"/>
        <v>photography</v>
      </c>
      <c r="R1743" s="5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s="5" t="str">
        <f t="shared" si="164"/>
        <v>photography</v>
      </c>
      <c r="R1744" s="5" t="str">
        <f t="shared" si="165"/>
        <v>photobooks</v>
      </c>
      <c r="S1744" s="9">
        <f t="shared" si="166"/>
        <v>42710.876967592594</v>
      </c>
      <c r="T1744" s="9">
        <f t="shared" si="167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s="5" t="str">
        <f t="shared" si="164"/>
        <v>photography</v>
      </c>
      <c r="R1745" s="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s="5" t="str">
        <f t="shared" si="164"/>
        <v>photography</v>
      </c>
      <c r="R1746" s="5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s="5" t="str">
        <f t="shared" si="164"/>
        <v>photography</v>
      </c>
      <c r="R1747" s="5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s="5" t="str">
        <f t="shared" si="164"/>
        <v>photography</v>
      </c>
      <c r="R1748" s="5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s="5" t="str">
        <f t="shared" si="164"/>
        <v>photography</v>
      </c>
      <c r="R1749" s="5" t="str">
        <f t="shared" si="165"/>
        <v>photobooks</v>
      </c>
      <c r="S1749" s="9">
        <f t="shared" si="166"/>
        <v>42292.435532407406</v>
      </c>
      <c r="T1749" s="9">
        <f t="shared" si="167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s="5" t="str">
        <f t="shared" si="164"/>
        <v>photography</v>
      </c>
      <c r="R1750" s="5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s="5" t="str">
        <f t="shared" si="164"/>
        <v>photography</v>
      </c>
      <c r="R1751" s="5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s="5" t="str">
        <f t="shared" si="164"/>
        <v>photography</v>
      </c>
      <c r="R1752" s="5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s="5" t="str">
        <f t="shared" si="164"/>
        <v>photography</v>
      </c>
      <c r="R1753" s="5" t="str">
        <f t="shared" si="165"/>
        <v>photobooks</v>
      </c>
      <c r="S1753" s="9">
        <f t="shared" si="166"/>
        <v>42052.7815162037</v>
      </c>
      <c r="T1753" s="9">
        <f t="shared" si="167"/>
        <v>42082.739849537043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s="5" t="str">
        <f t="shared" si="164"/>
        <v>photography</v>
      </c>
      <c r="R1754" s="5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s="5" t="str">
        <f t="shared" si="164"/>
        <v>photography</v>
      </c>
      <c r="R1755" s="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s="5" t="str">
        <f t="shared" si="164"/>
        <v>photography</v>
      </c>
      <c r="R1756" s="5" t="str">
        <f t="shared" si="165"/>
        <v>photobooks</v>
      </c>
      <c r="S1756" s="9">
        <f t="shared" si="166"/>
        <v>42067.876770833333</v>
      </c>
      <c r="T1756" s="9">
        <f t="shared" si="167"/>
        <v>42097.835104166661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s="5" t="str">
        <f t="shared" si="164"/>
        <v>photography</v>
      </c>
      <c r="R1757" s="5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s="5" t="str">
        <f t="shared" si="164"/>
        <v>photography</v>
      </c>
      <c r="R1758" s="5" t="str">
        <f t="shared" si="165"/>
        <v>photobooks</v>
      </c>
      <c r="S1758" s="9">
        <f t="shared" si="166"/>
        <v>42571.16746527778</v>
      </c>
      <c r="T1758" s="9">
        <f t="shared" si="167"/>
        <v>42611.16746527778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s="5" t="str">
        <f t="shared" si="164"/>
        <v>photography</v>
      </c>
      <c r="R1759" s="5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s="5" t="str">
        <f t="shared" si="164"/>
        <v>photography</v>
      </c>
      <c r="R1760" s="5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s="5" t="str">
        <f t="shared" si="164"/>
        <v>photography</v>
      </c>
      <c r="R1761" s="5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s="5" t="str">
        <f t="shared" si="164"/>
        <v>photography</v>
      </c>
      <c r="R1762" s="5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s="5" t="str">
        <f t="shared" si="164"/>
        <v>photography</v>
      </c>
      <c r="R1763" s="5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s="5" t="str">
        <f t="shared" si="164"/>
        <v>photography</v>
      </c>
      <c r="R1764" s="5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s="5" t="str">
        <f t="shared" si="164"/>
        <v>photography</v>
      </c>
      <c r="R1765" s="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s="5" t="str">
        <f t="shared" si="164"/>
        <v>photography</v>
      </c>
      <c r="R1766" s="5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s="5" t="str">
        <f t="shared" si="164"/>
        <v>photography</v>
      </c>
      <c r="R1767" s="5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s="5" t="str">
        <f t="shared" si="164"/>
        <v>photography</v>
      </c>
      <c r="R1768" s="5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s="5" t="str">
        <f t="shared" si="164"/>
        <v>photography</v>
      </c>
      <c r="R1769" s="5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s="5" t="str">
        <f t="shared" si="164"/>
        <v>photography</v>
      </c>
      <c r="R1770" s="5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s="5" t="str">
        <f t="shared" si="164"/>
        <v>photography</v>
      </c>
      <c r="R1771" s="5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s="5" t="str">
        <f t="shared" si="164"/>
        <v>photography</v>
      </c>
      <c r="R1772" s="5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s="5" t="str">
        <f t="shared" si="164"/>
        <v>photography</v>
      </c>
      <c r="R1773" s="5" t="str">
        <f t="shared" si="165"/>
        <v>photobooks</v>
      </c>
      <c r="S1773" s="9">
        <f t="shared" si="166"/>
        <v>41905.979629629626</v>
      </c>
      <c r="T1773" s="9">
        <f t="shared" si="167"/>
        <v>41935.979629629626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s="5" t="str">
        <f t="shared" si="164"/>
        <v>photography</v>
      </c>
      <c r="R1774" s="5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s="5" t="str">
        <f t="shared" si="164"/>
        <v>photography</v>
      </c>
      <c r="R1775" s="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s="5" t="str">
        <f t="shared" si="164"/>
        <v>photography</v>
      </c>
      <c r="R1776" s="5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s="5" t="str">
        <f t="shared" si="164"/>
        <v>photography</v>
      </c>
      <c r="R1777" s="5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s="5" t="str">
        <f t="shared" si="164"/>
        <v>photography</v>
      </c>
      <c r="R1778" s="5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s="5" t="str">
        <f t="shared" si="164"/>
        <v>photography</v>
      </c>
      <c r="R1779" s="5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s="5" t="str">
        <f t="shared" si="164"/>
        <v>photography</v>
      </c>
      <c r="R1780" s="5" t="str">
        <f t="shared" si="165"/>
        <v>photobooks</v>
      </c>
      <c r="S1780" s="9">
        <f t="shared" si="166"/>
        <v>42045.863368055558</v>
      </c>
      <c r="T1780" s="9">
        <f t="shared" si="167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s="5" t="str">
        <f t="shared" si="164"/>
        <v>photography</v>
      </c>
      <c r="R1781" s="5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s="5" t="str">
        <f t="shared" si="164"/>
        <v>photography</v>
      </c>
      <c r="R1782" s="5" t="str">
        <f t="shared" si="165"/>
        <v>photobooks</v>
      </c>
      <c r="S1782" s="9">
        <f t="shared" si="166"/>
        <v>42493.600810185184</v>
      </c>
      <c r="T1782" s="9">
        <f t="shared" si="167"/>
        <v>42553.600810185184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s="5" t="str">
        <f t="shared" si="164"/>
        <v>photography</v>
      </c>
      <c r="R1783" s="5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s="5" t="str">
        <f t="shared" si="164"/>
        <v>photography</v>
      </c>
      <c r="R1784" s="5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s="5" t="str">
        <f t="shared" si="164"/>
        <v>photography</v>
      </c>
      <c r="R1785" s="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s="5" t="str">
        <f t="shared" si="164"/>
        <v>photography</v>
      </c>
      <c r="R1786" s="5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s="5" t="str">
        <f t="shared" si="164"/>
        <v>photography</v>
      </c>
      <c r="R1787" s="5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s="5" t="str">
        <f t="shared" si="164"/>
        <v>photography</v>
      </c>
      <c r="R1788" s="5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s="5" t="str">
        <f t="shared" si="164"/>
        <v>photography</v>
      </c>
      <c r="R1789" s="5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s="5" t="str">
        <f t="shared" si="164"/>
        <v>photography</v>
      </c>
      <c r="R1790" s="5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s="5" t="str">
        <f t="shared" si="164"/>
        <v>photography</v>
      </c>
      <c r="R1791" s="5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s="5" t="str">
        <f t="shared" si="164"/>
        <v>photography</v>
      </c>
      <c r="R1792" s="5" t="str">
        <f t="shared" si="165"/>
        <v>photobooks</v>
      </c>
      <c r="S1792" s="9">
        <f t="shared" si="166"/>
        <v>42010.674513888887</v>
      </c>
      <c r="T1792" s="9">
        <f t="shared" si="167"/>
        <v>42040.674513888887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s="5" t="str">
        <f t="shared" si="164"/>
        <v>photography</v>
      </c>
      <c r="R1793" s="5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s="5" t="str">
        <f t="shared" si="164"/>
        <v>photography</v>
      </c>
      <c r="R1794" s="5" t="str">
        <f t="shared" si="165"/>
        <v>photobooks</v>
      </c>
      <c r="S1794" s="9">
        <f t="shared" si="166"/>
        <v>42189.031041666669</v>
      </c>
      <c r="T1794" s="9">
        <f t="shared" si="167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(E1795/D1795)*100</f>
        <v>1.3333333333333335</v>
      </c>
      <c r="P1795">
        <f t="shared" ref="P1795:P1858" si="169">E1795/L1795</f>
        <v>20</v>
      </c>
      <c r="Q1795" s="5" t="str">
        <f t="shared" ref="Q1795:Q1858" si="170">LEFT(N1795, SEARCH("/",N1795,1)-1)</f>
        <v>photography</v>
      </c>
      <c r="R1795" s="5" t="str">
        <f t="shared" ref="R1795:R1858" si="171">RIGHT(N1795,LEN(N1795)-FIND("/",N1795,1))</f>
        <v>photobooks</v>
      </c>
      <c r="S1795" s="9">
        <f t="shared" ref="S1795:S1858" si="172">DATE(1970,1,1)+(J1795/24/60/60)</f>
        <v>41940.891666666663</v>
      </c>
      <c r="T1795" s="9">
        <f t="shared" ref="T1795:T1858" si="173">DATE(1970,1,1)+(I1795/24/60/60)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s="5" t="str">
        <f t="shared" si="170"/>
        <v>photography</v>
      </c>
      <c r="R1796" s="5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s="5" t="str">
        <f t="shared" si="170"/>
        <v>photography</v>
      </c>
      <c r="R1797" s="5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s="5" t="str">
        <f t="shared" si="170"/>
        <v>photography</v>
      </c>
      <c r="R1798" s="5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s="5" t="str">
        <f t="shared" si="170"/>
        <v>photography</v>
      </c>
      <c r="R1799" s="5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s="5" t="str">
        <f t="shared" si="170"/>
        <v>photography</v>
      </c>
      <c r="R1800" s="5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s="5" t="str">
        <f t="shared" si="170"/>
        <v>photography</v>
      </c>
      <c r="R1801" s="5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s="5" t="str">
        <f t="shared" si="170"/>
        <v>photography</v>
      </c>
      <c r="R1802" s="5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s="5" t="str">
        <f t="shared" si="170"/>
        <v>photography</v>
      </c>
      <c r="R1803" s="5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s="5" t="str">
        <f t="shared" si="170"/>
        <v>photography</v>
      </c>
      <c r="R1804" s="5" t="str">
        <f t="shared" si="171"/>
        <v>photobooks</v>
      </c>
      <c r="S1804" s="9">
        <f t="shared" si="172"/>
        <v>42159.472569444442</v>
      </c>
      <c r="T1804" s="9">
        <f t="shared" si="173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s="5" t="str">
        <f t="shared" si="170"/>
        <v>photography</v>
      </c>
      <c r="R1805" s="5" t="str">
        <f t="shared" si="171"/>
        <v>photobooks</v>
      </c>
      <c r="S1805" s="9">
        <f t="shared" si="172"/>
        <v>42018.071550925924</v>
      </c>
      <c r="T1805" s="9">
        <f t="shared" si="173"/>
        <v>42049.071550925924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s="5" t="str">
        <f t="shared" si="170"/>
        <v>photography</v>
      </c>
      <c r="R1806" s="5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s="5" t="str">
        <f t="shared" si="170"/>
        <v>photography</v>
      </c>
      <c r="R1807" s="5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s="5" t="str">
        <f t="shared" si="170"/>
        <v>photography</v>
      </c>
      <c r="R1808" s="5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s="5" t="str">
        <f t="shared" si="170"/>
        <v>photography</v>
      </c>
      <c r="R1809" s="5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s="5" t="str">
        <f t="shared" si="170"/>
        <v>photography</v>
      </c>
      <c r="R1810" s="5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s="5" t="str">
        <f t="shared" si="170"/>
        <v>photography</v>
      </c>
      <c r="R1811" s="5" t="str">
        <f t="shared" si="171"/>
        <v>photobooks</v>
      </c>
      <c r="S1811" s="9">
        <f t="shared" si="172"/>
        <v>42029.907858796294</v>
      </c>
      <c r="T1811" s="9">
        <f t="shared" si="173"/>
        <v>42064.907858796294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s="5" t="str">
        <f t="shared" si="170"/>
        <v>photography</v>
      </c>
      <c r="R1812" s="5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s="5" t="str">
        <f t="shared" si="170"/>
        <v>photography</v>
      </c>
      <c r="R1813" s="5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s="5" t="str">
        <f t="shared" si="170"/>
        <v>photography</v>
      </c>
      <c r="R1814" s="5" t="str">
        <f t="shared" si="171"/>
        <v>photobooks</v>
      </c>
      <c r="S1814" s="9">
        <f t="shared" si="172"/>
        <v>42524.318703703706</v>
      </c>
      <c r="T1814" s="9">
        <f t="shared" si="173"/>
        <v>42554.318703703706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s="5" t="str">
        <f t="shared" si="170"/>
        <v>photography</v>
      </c>
      <c r="R1815" s="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s="5" t="str">
        <f t="shared" si="170"/>
        <v>photography</v>
      </c>
      <c r="R1816" s="5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s="5" t="str">
        <f t="shared" si="170"/>
        <v>photography</v>
      </c>
      <c r="R1817" s="5" t="str">
        <f t="shared" si="171"/>
        <v>photobooks</v>
      </c>
      <c r="S1817" s="9">
        <f t="shared" si="172"/>
        <v>42172.906678240739</v>
      </c>
      <c r="T1817" s="9">
        <f t="shared" si="173"/>
        <v>42186.906678240739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s="5" t="str">
        <f t="shared" si="170"/>
        <v>photography</v>
      </c>
      <c r="R1818" s="5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s="5" t="str">
        <f t="shared" si="170"/>
        <v>photography</v>
      </c>
      <c r="R1819" s="5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s="5" t="str">
        <f t="shared" si="170"/>
        <v>photography</v>
      </c>
      <c r="R1820" s="5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s="5" t="str">
        <f t="shared" si="170"/>
        <v>photography</v>
      </c>
      <c r="R1821" s="5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s="5" t="str">
        <f t="shared" si="170"/>
        <v>photography</v>
      </c>
      <c r="R1822" s="5" t="str">
        <f t="shared" si="171"/>
        <v>photobooks</v>
      </c>
      <c r="S1822" s="9">
        <f t="shared" si="172"/>
        <v>42065.084374999999</v>
      </c>
      <c r="T1822" s="9">
        <f t="shared" si="173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s="5" t="str">
        <f t="shared" si="170"/>
        <v>music</v>
      </c>
      <c r="R1823" s="5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s="5" t="str">
        <f t="shared" si="170"/>
        <v>music</v>
      </c>
      <c r="R1824" s="5" t="str">
        <f t="shared" si="171"/>
        <v>rock</v>
      </c>
      <c r="S1824" s="9">
        <f t="shared" si="172"/>
        <v>41634.797013888892</v>
      </c>
      <c r="T1824" s="9">
        <f t="shared" si="173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s="5" t="str">
        <f t="shared" si="170"/>
        <v>music</v>
      </c>
      <c r="R1825" s="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s="5" t="str">
        <f t="shared" si="170"/>
        <v>music</v>
      </c>
      <c r="R1826" s="5" t="str">
        <f t="shared" si="171"/>
        <v>rock</v>
      </c>
      <c r="S1826" s="9">
        <f t="shared" si="172"/>
        <v>41626.916284722218</v>
      </c>
      <c r="T1826" s="9">
        <f t="shared" si="173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s="5" t="str">
        <f t="shared" si="170"/>
        <v>music</v>
      </c>
      <c r="R1827" s="5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s="5" t="str">
        <f t="shared" si="170"/>
        <v>music</v>
      </c>
      <c r="R1828" s="5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s="5" t="str">
        <f t="shared" si="170"/>
        <v>music</v>
      </c>
      <c r="R1829" s="5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s="5" t="str">
        <f t="shared" si="170"/>
        <v>music</v>
      </c>
      <c r="R1830" s="5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s="5" t="str">
        <f t="shared" si="170"/>
        <v>music</v>
      </c>
      <c r="R1831" s="5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s="5" t="str">
        <f t="shared" si="170"/>
        <v>music</v>
      </c>
      <c r="R1832" s="5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s="5" t="str">
        <f t="shared" si="170"/>
        <v>music</v>
      </c>
      <c r="R1833" s="5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s="5" t="str">
        <f t="shared" si="170"/>
        <v>music</v>
      </c>
      <c r="R1834" s="5" t="str">
        <f t="shared" si="171"/>
        <v>rock</v>
      </c>
      <c r="S1834" s="9">
        <f t="shared" si="172"/>
        <v>40576.539664351847</v>
      </c>
      <c r="T1834" s="9">
        <f t="shared" si="173"/>
        <v>40606.539664351847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s="5" t="str">
        <f t="shared" si="170"/>
        <v>music</v>
      </c>
      <c r="R1835" s="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s="5" t="str">
        <f t="shared" si="170"/>
        <v>music</v>
      </c>
      <c r="R1836" s="5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s="5" t="str">
        <f t="shared" si="170"/>
        <v>music</v>
      </c>
      <c r="R1837" s="5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s="5" t="str">
        <f t="shared" si="170"/>
        <v>music</v>
      </c>
      <c r="R1838" s="5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s="5" t="str">
        <f t="shared" si="170"/>
        <v>music</v>
      </c>
      <c r="R1839" s="5" t="str">
        <f t="shared" si="171"/>
        <v>rock</v>
      </c>
      <c r="S1839" s="9">
        <f t="shared" si="172"/>
        <v>40926.047858796293</v>
      </c>
      <c r="T1839" s="9">
        <f t="shared" si="173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s="5" t="str">
        <f t="shared" si="170"/>
        <v>music</v>
      </c>
      <c r="R1840" s="5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s="5" t="str">
        <f t="shared" si="170"/>
        <v>music</v>
      </c>
      <c r="R1841" s="5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s="5" t="str">
        <f t="shared" si="170"/>
        <v>music</v>
      </c>
      <c r="R1842" s="5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s="5" t="str">
        <f t="shared" si="170"/>
        <v>music</v>
      </c>
      <c r="R1843" s="5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s="5" t="str">
        <f t="shared" si="170"/>
        <v>music</v>
      </c>
      <c r="R1844" s="5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s="5" t="str">
        <f t="shared" si="170"/>
        <v>music</v>
      </c>
      <c r="R1845" s="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s="5" t="str">
        <f t="shared" si="170"/>
        <v>music</v>
      </c>
      <c r="R1846" s="5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s="5" t="str">
        <f t="shared" si="170"/>
        <v>music</v>
      </c>
      <c r="R1847" s="5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s="5" t="str">
        <f t="shared" si="170"/>
        <v>music</v>
      </c>
      <c r="R1848" s="5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s="5" t="str">
        <f t="shared" si="170"/>
        <v>music</v>
      </c>
      <c r="R1849" s="5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s="5" t="str">
        <f t="shared" si="170"/>
        <v>music</v>
      </c>
      <c r="R1850" s="5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s="5" t="str">
        <f t="shared" si="170"/>
        <v>music</v>
      </c>
      <c r="R1851" s="5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s="5" t="str">
        <f t="shared" si="170"/>
        <v>music</v>
      </c>
      <c r="R1852" s="5" t="str">
        <f t="shared" si="171"/>
        <v>rock</v>
      </c>
      <c r="S1852" s="9">
        <f t="shared" si="172"/>
        <v>41800.959490740737</v>
      </c>
      <c r="T1852" s="9">
        <f t="shared" si="173"/>
        <v>41830.959490740737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s="5" t="str">
        <f t="shared" si="170"/>
        <v>music</v>
      </c>
      <c r="R1853" s="5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s="5" t="str">
        <f t="shared" si="170"/>
        <v>music</v>
      </c>
      <c r="R1854" s="5" t="str">
        <f t="shared" si="171"/>
        <v>rock</v>
      </c>
      <c r="S1854" s="9">
        <f t="shared" si="172"/>
        <v>42081.771435185183</v>
      </c>
      <c r="T1854" s="9">
        <f t="shared" si="173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s="5" t="str">
        <f t="shared" si="170"/>
        <v>music</v>
      </c>
      <c r="R1855" s="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s="5" t="str">
        <f t="shared" si="170"/>
        <v>music</v>
      </c>
      <c r="R1856" s="5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s="5" t="str">
        <f t="shared" si="170"/>
        <v>music</v>
      </c>
      <c r="R1857" s="5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s="5" t="str">
        <f t="shared" si="170"/>
        <v>music</v>
      </c>
      <c r="R1858" s="5" t="str">
        <f t="shared" si="171"/>
        <v>rock</v>
      </c>
      <c r="S1858" s="9">
        <f t="shared" si="172"/>
        <v>41817.855000000003</v>
      </c>
      <c r="T1858" s="9">
        <f t="shared" si="173"/>
        <v>41838.855000000003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(E1859/D1859)*100</f>
        <v>100</v>
      </c>
      <c r="P1859">
        <f t="shared" ref="P1859:P1922" si="175">E1859/L1859</f>
        <v>136.36363636363637</v>
      </c>
      <c r="Q1859" s="5" t="str">
        <f t="shared" ref="Q1859:Q1922" si="176">LEFT(N1859, SEARCH("/",N1859,1)-1)</f>
        <v>music</v>
      </c>
      <c r="R1859" s="5" t="str">
        <f t="shared" ref="R1859:R1922" si="177">RIGHT(N1859,LEN(N1859)-FIND("/",N1859,1))</f>
        <v>rock</v>
      </c>
      <c r="S1859" s="9">
        <f t="shared" ref="S1859:S1922" si="178">DATE(1970,1,1)+(J1859/24/60/60)</f>
        <v>41864.76866898148</v>
      </c>
      <c r="T1859" s="9">
        <f t="shared" ref="T1859:T1922" si="179">DATE(1970,1,1)+(I1859/24/60/60)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s="5" t="str">
        <f t="shared" si="176"/>
        <v>music</v>
      </c>
      <c r="R1860" s="5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s="5" t="str">
        <f t="shared" si="176"/>
        <v>music</v>
      </c>
      <c r="R1861" s="5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s="5" t="str">
        <f t="shared" si="176"/>
        <v>music</v>
      </c>
      <c r="R1862" s="5" t="str">
        <f t="shared" si="177"/>
        <v>rock</v>
      </c>
      <c r="S1862" s="9">
        <f t="shared" si="178"/>
        <v>41655.70930555556</v>
      </c>
      <c r="T1862" s="9">
        <f t="shared" si="179"/>
        <v>41676.70930555556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s="5" t="str">
        <f t="shared" si="176"/>
        <v>games</v>
      </c>
      <c r="R1863" s="5" t="str">
        <f t="shared" si="177"/>
        <v>mobile games</v>
      </c>
      <c r="S1863" s="9">
        <f t="shared" si="178"/>
        <v>42000.30024305555</v>
      </c>
      <c r="T1863" s="9">
        <f t="shared" si="179"/>
        <v>42030.30024305555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s="5" t="str">
        <f t="shared" si="176"/>
        <v>games</v>
      </c>
      <c r="R1864" s="5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s="5" t="str">
        <f t="shared" si="176"/>
        <v>games</v>
      </c>
      <c r="R1865" s="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s="5" t="str">
        <f t="shared" si="176"/>
        <v>games</v>
      </c>
      <c r="R1866" s="5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s="5" t="str">
        <f t="shared" si="176"/>
        <v>games</v>
      </c>
      <c r="R1867" s="5" t="str">
        <f t="shared" si="177"/>
        <v>mobile games</v>
      </c>
      <c r="S1867" s="9">
        <f t="shared" si="178"/>
        <v>42645.367442129631</v>
      </c>
      <c r="T1867" s="9">
        <f t="shared" si="179"/>
        <v>42680.409108796295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s="5" t="str">
        <f t="shared" si="176"/>
        <v>games</v>
      </c>
      <c r="R1868" s="5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s="5" t="str">
        <f t="shared" si="176"/>
        <v>games</v>
      </c>
      <c r="R1869" s="5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s="5" t="str">
        <f t="shared" si="176"/>
        <v>games</v>
      </c>
      <c r="R1870" s="5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s="5" t="str">
        <f t="shared" si="176"/>
        <v>games</v>
      </c>
      <c r="R1871" s="5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s="5" t="str">
        <f t="shared" si="176"/>
        <v>games</v>
      </c>
      <c r="R1872" s="5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s="5" t="str">
        <f t="shared" si="176"/>
        <v>games</v>
      </c>
      <c r="R1873" s="5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s="5" t="str">
        <f t="shared" si="176"/>
        <v>games</v>
      </c>
      <c r="R1874" s="5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s="5" t="str">
        <f t="shared" si="176"/>
        <v>games</v>
      </c>
      <c r="R1875" s="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s="5" t="str">
        <f t="shared" si="176"/>
        <v>games</v>
      </c>
      <c r="R1876" s="5" t="str">
        <f t="shared" si="177"/>
        <v>mobile games</v>
      </c>
      <c r="S1876" s="9">
        <f t="shared" si="178"/>
        <v>42529.969131944446</v>
      </c>
      <c r="T1876" s="9">
        <f t="shared" si="179"/>
        <v>42549.969131944446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s="5" t="str">
        <f t="shared" si="176"/>
        <v>games</v>
      </c>
      <c r="R1877" s="5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s="5" t="str">
        <f t="shared" si="176"/>
        <v>games</v>
      </c>
      <c r="R1878" s="5" t="str">
        <f t="shared" si="177"/>
        <v>mobile games</v>
      </c>
      <c r="S1878" s="9">
        <f t="shared" si="178"/>
        <v>41776.284780092596</v>
      </c>
      <c r="T1878" s="9">
        <f t="shared" si="179"/>
        <v>41806.284780092596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s="5" t="str">
        <f t="shared" si="176"/>
        <v>games</v>
      </c>
      <c r="R1879" s="5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s="5" t="str">
        <f t="shared" si="176"/>
        <v>games</v>
      </c>
      <c r="R1880" s="5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s="5" t="str">
        <f t="shared" si="176"/>
        <v>games</v>
      </c>
      <c r="R1881" s="5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s="5" t="str">
        <f t="shared" si="176"/>
        <v>games</v>
      </c>
      <c r="R1882" s="5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s="5" t="str">
        <f t="shared" si="176"/>
        <v>music</v>
      </c>
      <c r="R1883" s="5" t="str">
        <f t="shared" si="177"/>
        <v>indie rock</v>
      </c>
      <c r="S1883" s="9">
        <f t="shared" si="178"/>
        <v>42043.152650462958</v>
      </c>
      <c r="T1883" s="9">
        <f t="shared" si="179"/>
        <v>42073.110983796294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s="5" t="str">
        <f t="shared" si="176"/>
        <v>music</v>
      </c>
      <c r="R1884" s="5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s="5" t="str">
        <f t="shared" si="176"/>
        <v>music</v>
      </c>
      <c r="R1885" s="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s="5" t="str">
        <f t="shared" si="176"/>
        <v>music</v>
      </c>
      <c r="R1886" s="5" t="str">
        <f t="shared" si="177"/>
        <v>indie rock</v>
      </c>
      <c r="S1886" s="9">
        <f t="shared" si="178"/>
        <v>41205.198321759264</v>
      </c>
      <c r="T1886" s="9">
        <f t="shared" si="17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s="5" t="str">
        <f t="shared" si="176"/>
        <v>music</v>
      </c>
      <c r="R1887" s="5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s="5" t="str">
        <f t="shared" si="176"/>
        <v>music</v>
      </c>
      <c r="R1888" s="5" t="str">
        <f t="shared" si="177"/>
        <v>indie rock</v>
      </c>
      <c r="S1888" s="9">
        <f t="shared" si="178"/>
        <v>41925.906689814816</v>
      </c>
      <c r="T1888" s="9">
        <f t="shared" si="179"/>
        <v>41955.948356481487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s="5" t="str">
        <f t="shared" si="176"/>
        <v>music</v>
      </c>
      <c r="R1889" s="5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s="5" t="str">
        <f t="shared" si="176"/>
        <v>music</v>
      </c>
      <c r="R1890" s="5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s="5" t="str">
        <f t="shared" si="176"/>
        <v>music</v>
      </c>
      <c r="R1891" s="5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s="5" t="str">
        <f t="shared" si="176"/>
        <v>music</v>
      </c>
      <c r="R1892" s="5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s="5" t="str">
        <f t="shared" si="176"/>
        <v>music</v>
      </c>
      <c r="R1893" s="5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s="5" t="str">
        <f t="shared" si="176"/>
        <v>music</v>
      </c>
      <c r="R1894" s="5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s="5" t="str">
        <f t="shared" si="176"/>
        <v>music</v>
      </c>
      <c r="R1895" s="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s="5" t="str">
        <f t="shared" si="176"/>
        <v>music</v>
      </c>
      <c r="R1896" s="5" t="str">
        <f t="shared" si="177"/>
        <v>indie rock</v>
      </c>
      <c r="S1896" s="9">
        <f t="shared" si="178"/>
        <v>40920.90489583333</v>
      </c>
      <c r="T1896" s="9">
        <f t="shared" si="179"/>
        <v>40951.90489583333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s="5" t="str">
        <f t="shared" si="176"/>
        <v>music</v>
      </c>
      <c r="R1897" s="5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s="5" t="str">
        <f t="shared" si="176"/>
        <v>music</v>
      </c>
      <c r="R1898" s="5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s="5" t="str">
        <f t="shared" si="176"/>
        <v>music</v>
      </c>
      <c r="R1899" s="5" t="str">
        <f t="shared" si="177"/>
        <v>indie rock</v>
      </c>
      <c r="S1899" s="9">
        <f t="shared" si="178"/>
        <v>41680.583402777775</v>
      </c>
      <c r="T1899" s="9">
        <f t="shared" si="17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s="5" t="str">
        <f t="shared" si="176"/>
        <v>music</v>
      </c>
      <c r="R1900" s="5" t="str">
        <f t="shared" si="177"/>
        <v>indie rock</v>
      </c>
      <c r="S1900" s="9">
        <f t="shared" si="178"/>
        <v>42366.192974537043</v>
      </c>
      <c r="T1900" s="9">
        <f t="shared" si="17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s="5" t="str">
        <f t="shared" si="176"/>
        <v>music</v>
      </c>
      <c r="R1901" s="5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s="5" t="str">
        <f t="shared" si="176"/>
        <v>music</v>
      </c>
      <c r="R1902" s="5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s="5" t="str">
        <f t="shared" si="176"/>
        <v>technology</v>
      </c>
      <c r="R1903" s="5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s="5" t="str">
        <f t="shared" si="176"/>
        <v>technology</v>
      </c>
      <c r="R1904" s="5" t="str">
        <f t="shared" si="177"/>
        <v>gadgets</v>
      </c>
      <c r="S1904" s="9">
        <f t="shared" si="178"/>
        <v>42037.789895833339</v>
      </c>
      <c r="T1904" s="9">
        <f t="shared" si="179"/>
        <v>42067.789895833339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s="5" t="str">
        <f t="shared" si="176"/>
        <v>technology</v>
      </c>
      <c r="R1905" s="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s="5" t="str">
        <f t="shared" si="176"/>
        <v>technology</v>
      </c>
      <c r="R1906" s="5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s="5" t="str">
        <f t="shared" si="176"/>
        <v>technology</v>
      </c>
      <c r="R1907" s="5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s="5" t="str">
        <f t="shared" si="176"/>
        <v>technology</v>
      </c>
      <c r="R1908" s="5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s="5" t="str">
        <f t="shared" si="176"/>
        <v>technology</v>
      </c>
      <c r="R1909" s="5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s="5" t="str">
        <f t="shared" si="176"/>
        <v>technology</v>
      </c>
      <c r="R1910" s="5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s="5" t="str">
        <f t="shared" si="176"/>
        <v>technology</v>
      </c>
      <c r="R1911" s="5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s="5" t="str">
        <f t="shared" si="176"/>
        <v>technology</v>
      </c>
      <c r="R1912" s="5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s="5" t="str">
        <f t="shared" si="176"/>
        <v>technology</v>
      </c>
      <c r="R1913" s="5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s="5" t="str">
        <f t="shared" si="176"/>
        <v>technology</v>
      </c>
      <c r="R1914" s="5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s="5" t="str">
        <f t="shared" si="176"/>
        <v>technology</v>
      </c>
      <c r="R1915" s="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s="5" t="str">
        <f t="shared" si="176"/>
        <v>technology</v>
      </c>
      <c r="R1916" s="5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s="5" t="str">
        <f t="shared" si="176"/>
        <v>technology</v>
      </c>
      <c r="R1917" s="5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s="5" t="str">
        <f t="shared" si="176"/>
        <v>technology</v>
      </c>
      <c r="R1918" s="5" t="str">
        <f t="shared" si="177"/>
        <v>gadgets</v>
      </c>
      <c r="S1918" s="9">
        <f t="shared" si="178"/>
        <v>42656.717303240745</v>
      </c>
      <c r="T1918" s="9">
        <f t="shared" si="179"/>
        <v>42681.758969907401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s="5" t="str">
        <f t="shared" si="176"/>
        <v>technology</v>
      </c>
      <c r="R1919" s="5" t="str">
        <f t="shared" si="177"/>
        <v>gadgets</v>
      </c>
      <c r="S1919" s="9">
        <f t="shared" si="178"/>
        <v>42746.270057870373</v>
      </c>
      <c r="T1919" s="9">
        <f t="shared" si="179"/>
        <v>42776.270057870373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s="5" t="str">
        <f t="shared" si="176"/>
        <v>technology</v>
      </c>
      <c r="R1920" s="5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s="5" t="str">
        <f t="shared" si="176"/>
        <v>technology</v>
      </c>
      <c r="R1921" s="5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s="5" t="str">
        <f t="shared" si="176"/>
        <v>technology</v>
      </c>
      <c r="R1922" s="5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(E1923/D1923)*100</f>
        <v>136.80000000000001</v>
      </c>
      <c r="P1923">
        <f t="shared" ref="P1923:P1986" si="181">E1923/L1923</f>
        <v>54</v>
      </c>
      <c r="Q1923" s="5" t="str">
        <f t="shared" ref="Q1923:Q1986" si="182">LEFT(N1923, SEARCH("/",N1923,1)-1)</f>
        <v>music</v>
      </c>
      <c r="R1923" s="5" t="str">
        <f t="shared" ref="R1923:R1986" si="183">RIGHT(N1923,LEN(N1923)-FIND("/",N1923,1))</f>
        <v>indie rock</v>
      </c>
      <c r="S1923" s="9">
        <f t="shared" ref="S1923:S1986" si="184">DATE(1970,1,1)+(J1923/24/60/60)</f>
        <v>41074.221562499995</v>
      </c>
      <c r="T1923" s="9">
        <f t="shared" ref="T1923:T1986" si="185">DATE(1970,1,1)+(I1923/24/60/60)</f>
        <v>41104.221562499995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s="5" t="str">
        <f t="shared" si="182"/>
        <v>music</v>
      </c>
      <c r="R1924" s="5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s="5" t="str">
        <f t="shared" si="182"/>
        <v>music</v>
      </c>
      <c r="R1925" s="5" t="str">
        <f t="shared" si="183"/>
        <v>indie rock</v>
      </c>
      <c r="S1925" s="9">
        <f t="shared" si="184"/>
        <v>40772.848750000005</v>
      </c>
      <c r="T1925" s="9">
        <f t="shared" si="185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s="5" t="str">
        <f t="shared" si="182"/>
        <v>music</v>
      </c>
      <c r="R1926" s="5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s="5" t="str">
        <f t="shared" si="182"/>
        <v>music</v>
      </c>
      <c r="R1927" s="5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s="5" t="str">
        <f t="shared" si="182"/>
        <v>music</v>
      </c>
      <c r="R1928" s="5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s="5" t="str">
        <f t="shared" si="182"/>
        <v>music</v>
      </c>
      <c r="R1929" s="5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s="5" t="str">
        <f t="shared" si="182"/>
        <v>music</v>
      </c>
      <c r="R1930" s="5" t="str">
        <f t="shared" si="183"/>
        <v>indie rock</v>
      </c>
      <c r="S1930" s="9">
        <f t="shared" si="184"/>
        <v>41371.6480787037</v>
      </c>
      <c r="T1930" s="9">
        <f t="shared" si="185"/>
        <v>41401.6480787037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s="5" t="str">
        <f t="shared" si="182"/>
        <v>music</v>
      </c>
      <c r="R1931" s="5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s="5" t="str">
        <f t="shared" si="182"/>
        <v>music</v>
      </c>
      <c r="R1932" s="5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s="5" t="str">
        <f t="shared" si="182"/>
        <v>music</v>
      </c>
      <c r="R1933" s="5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s="5" t="str">
        <f t="shared" si="182"/>
        <v>music</v>
      </c>
      <c r="R1934" s="5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s="5" t="str">
        <f t="shared" si="182"/>
        <v>music</v>
      </c>
      <c r="R1935" s="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s="5" t="str">
        <f t="shared" si="182"/>
        <v>music</v>
      </c>
      <c r="R1936" s="5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s="5" t="str">
        <f t="shared" si="182"/>
        <v>music</v>
      </c>
      <c r="R1937" s="5" t="str">
        <f t="shared" si="183"/>
        <v>indie rock</v>
      </c>
      <c r="S1937" s="9">
        <f t="shared" si="184"/>
        <v>41773.932534722218</v>
      </c>
      <c r="T1937" s="9">
        <f t="shared" si="185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s="5" t="str">
        <f t="shared" si="182"/>
        <v>music</v>
      </c>
      <c r="R1938" s="5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s="5" t="str">
        <f t="shared" si="182"/>
        <v>music</v>
      </c>
      <c r="R1939" s="5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s="5" t="str">
        <f t="shared" si="182"/>
        <v>music</v>
      </c>
      <c r="R1940" s="5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s="5" t="str">
        <f t="shared" si="182"/>
        <v>music</v>
      </c>
      <c r="R1941" s="5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s="5" t="str">
        <f t="shared" si="182"/>
        <v>music</v>
      </c>
      <c r="R1942" s="5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s="5" t="str">
        <f t="shared" si="182"/>
        <v>technology</v>
      </c>
      <c r="R1943" s="5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s="5" t="str">
        <f t="shared" si="182"/>
        <v>technology</v>
      </c>
      <c r="R1944" s="5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s="5" t="str">
        <f t="shared" si="182"/>
        <v>technology</v>
      </c>
      <c r="R1945" s="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s="5" t="str">
        <f t="shared" si="182"/>
        <v>technology</v>
      </c>
      <c r="R1946" s="5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s="5" t="str">
        <f t="shared" si="182"/>
        <v>technology</v>
      </c>
      <c r="R1947" s="5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s="5" t="str">
        <f t="shared" si="182"/>
        <v>technology</v>
      </c>
      <c r="R1948" s="5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s="5" t="str">
        <f t="shared" si="182"/>
        <v>technology</v>
      </c>
      <c r="R1949" s="5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s="5" t="str">
        <f t="shared" si="182"/>
        <v>technology</v>
      </c>
      <c r="R1950" s="5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s="5" t="str">
        <f t="shared" si="182"/>
        <v>technology</v>
      </c>
      <c r="R1951" s="5" t="str">
        <f t="shared" si="183"/>
        <v>hardware</v>
      </c>
      <c r="S1951" s="9">
        <f t="shared" si="184"/>
        <v>41800.423043981486</v>
      </c>
      <c r="T1951" s="9">
        <f t="shared" si="185"/>
        <v>41830.423043981486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s="5" t="str">
        <f t="shared" si="182"/>
        <v>technology</v>
      </c>
      <c r="R1952" s="5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s="5" t="str">
        <f t="shared" si="182"/>
        <v>technology</v>
      </c>
      <c r="R1953" s="5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s="5" t="str">
        <f t="shared" si="182"/>
        <v>technology</v>
      </c>
      <c r="R1954" s="5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s="5" t="str">
        <f t="shared" si="182"/>
        <v>technology</v>
      </c>
      <c r="R1955" s="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s="5" t="str">
        <f t="shared" si="182"/>
        <v>technology</v>
      </c>
      <c r="R1956" s="5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s="5" t="str">
        <f t="shared" si="182"/>
        <v>technology</v>
      </c>
      <c r="R1957" s="5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s="5" t="str">
        <f t="shared" si="182"/>
        <v>technology</v>
      </c>
      <c r="R1958" s="5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s="5" t="str">
        <f t="shared" si="182"/>
        <v>technology</v>
      </c>
      <c r="R1959" s="5" t="str">
        <f t="shared" si="183"/>
        <v>hardware</v>
      </c>
      <c r="S1959" s="9">
        <f t="shared" si="184"/>
        <v>41179.098530092597</v>
      </c>
      <c r="T1959" s="9">
        <f t="shared" si="185"/>
        <v>41209.098530092597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s="5" t="str">
        <f t="shared" si="182"/>
        <v>technology</v>
      </c>
      <c r="R1960" s="5" t="str">
        <f t="shared" si="183"/>
        <v>hardware</v>
      </c>
      <c r="S1960" s="9">
        <f t="shared" si="184"/>
        <v>41326.987974537042</v>
      </c>
      <c r="T1960" s="9">
        <f t="shared" si="185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s="5" t="str">
        <f t="shared" si="182"/>
        <v>technology</v>
      </c>
      <c r="R1961" s="5" t="str">
        <f t="shared" si="183"/>
        <v>hardware</v>
      </c>
      <c r="S1961" s="9">
        <f t="shared" si="184"/>
        <v>41871.845601851848</v>
      </c>
      <c r="T1961" s="9">
        <f t="shared" si="185"/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s="5" t="str">
        <f t="shared" si="182"/>
        <v>technology</v>
      </c>
      <c r="R1962" s="5" t="str">
        <f t="shared" si="183"/>
        <v>hardware</v>
      </c>
      <c r="S1962" s="9">
        <f t="shared" si="184"/>
        <v>41964.36274305555</v>
      </c>
      <c r="T1962" s="9">
        <f t="shared" si="185"/>
        <v>41994.36274305555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s="5" t="str">
        <f t="shared" si="182"/>
        <v>technology</v>
      </c>
      <c r="R1963" s="5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s="5" t="str">
        <f t="shared" si="182"/>
        <v>technology</v>
      </c>
      <c r="R1964" s="5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s="5" t="str">
        <f t="shared" si="182"/>
        <v>technology</v>
      </c>
      <c r="R1965" s="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s="5" t="str">
        <f t="shared" si="182"/>
        <v>technology</v>
      </c>
      <c r="R1966" s="5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s="5" t="str">
        <f t="shared" si="182"/>
        <v>technology</v>
      </c>
      <c r="R1967" s="5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s="5" t="str">
        <f t="shared" si="182"/>
        <v>technology</v>
      </c>
      <c r="R1968" s="5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s="5" t="str">
        <f t="shared" si="182"/>
        <v>technology</v>
      </c>
      <c r="R1969" s="5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s="5" t="str">
        <f t="shared" si="182"/>
        <v>technology</v>
      </c>
      <c r="R1970" s="5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s="5" t="str">
        <f t="shared" si="182"/>
        <v>technology</v>
      </c>
      <c r="R1971" s="5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s="5" t="str">
        <f t="shared" si="182"/>
        <v>technology</v>
      </c>
      <c r="R1972" s="5" t="str">
        <f t="shared" si="183"/>
        <v>hardware</v>
      </c>
      <c r="S1972" s="9">
        <f t="shared" si="184"/>
        <v>41324.193298611113</v>
      </c>
      <c r="T1972" s="9">
        <f t="shared" si="185"/>
        <v>41384.151631944442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s="5" t="str">
        <f t="shared" si="182"/>
        <v>technology</v>
      </c>
      <c r="R1973" s="5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s="5" t="str">
        <f t="shared" si="182"/>
        <v>technology</v>
      </c>
      <c r="R1974" s="5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s="5" t="str">
        <f t="shared" si="182"/>
        <v>technology</v>
      </c>
      <c r="R1975" s="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s="5" t="str">
        <f t="shared" si="182"/>
        <v>technology</v>
      </c>
      <c r="R1976" s="5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s="5" t="str">
        <f t="shared" si="182"/>
        <v>technology</v>
      </c>
      <c r="R1977" s="5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s="5" t="str">
        <f t="shared" si="182"/>
        <v>technology</v>
      </c>
      <c r="R1978" s="5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s="5" t="str">
        <f t="shared" si="182"/>
        <v>technology</v>
      </c>
      <c r="R1979" s="5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s="5" t="str">
        <f t="shared" si="182"/>
        <v>technology</v>
      </c>
      <c r="R1980" s="5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s="5" t="str">
        <f t="shared" si="182"/>
        <v>technology</v>
      </c>
      <c r="R1981" s="5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s="5" t="str">
        <f t="shared" si="182"/>
        <v>technology</v>
      </c>
      <c r="R1982" s="5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s="5" t="str">
        <f t="shared" si="182"/>
        <v>photography</v>
      </c>
      <c r="R1983" s="5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s="5" t="str">
        <f t="shared" si="182"/>
        <v>photography</v>
      </c>
      <c r="R1984" s="5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s="5" t="str">
        <f t="shared" si="182"/>
        <v>photography</v>
      </c>
      <c r="R1985" s="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s="5" t="str">
        <f t="shared" si="182"/>
        <v>photography</v>
      </c>
      <c r="R1986" s="5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(E1987/D1987)*100</f>
        <v>3.1875</v>
      </c>
      <c r="P1987">
        <f t="shared" ref="P1987:P2050" si="187">E1987/L1987</f>
        <v>12.75</v>
      </c>
      <c r="Q1987" s="5" t="str">
        <f t="shared" ref="Q1987:Q2050" si="188">LEFT(N1987, SEARCH("/",N1987,1)-1)</f>
        <v>photography</v>
      </c>
      <c r="R1987" s="5" t="str">
        <f t="shared" ref="R1987:R2050" si="189">RIGHT(N1987,LEN(N1987)-FIND("/",N1987,1))</f>
        <v>people</v>
      </c>
      <c r="S1987" s="9">
        <f t="shared" ref="S1987:S2050" si="190">DATE(1970,1,1)+(J1987/24/60/60)</f>
        <v>42555.698738425926</v>
      </c>
      <c r="T1987" s="9">
        <f t="shared" ref="T1987:T2050" si="191">DATE(1970,1,1)+(I1987/24/60/60)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s="5" t="str">
        <f t="shared" si="188"/>
        <v>photography</v>
      </c>
      <c r="R1988" s="5" t="str">
        <f t="shared" si="189"/>
        <v>people</v>
      </c>
      <c r="S1988" s="9">
        <f t="shared" si="190"/>
        <v>42413.433831018519</v>
      </c>
      <c r="T1988" s="9">
        <f t="shared" si="191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s="5" t="str">
        <f t="shared" si="188"/>
        <v>photography</v>
      </c>
      <c r="R1989" s="5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s="5" t="str">
        <f t="shared" si="188"/>
        <v>photography</v>
      </c>
      <c r="R1990" s="5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s="5" t="str">
        <f t="shared" si="188"/>
        <v>photography</v>
      </c>
      <c r="R1991" s="5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s="5" t="str">
        <f t="shared" si="188"/>
        <v>photography</v>
      </c>
      <c r="R1992" s="5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s="5" t="str">
        <f t="shared" si="188"/>
        <v>photography</v>
      </c>
      <c r="R1993" s="5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s="5" t="str">
        <f t="shared" si="188"/>
        <v>photography</v>
      </c>
      <c r="R1994" s="5" t="str">
        <f t="shared" si="189"/>
        <v>people</v>
      </c>
      <c r="S1994" s="9">
        <f t="shared" si="190"/>
        <v>42023.143414351849</v>
      </c>
      <c r="T1994" s="9">
        <f t="shared" si="191"/>
        <v>42053.143414351849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s="5" t="str">
        <f t="shared" si="188"/>
        <v>photography</v>
      </c>
      <c r="R1995" s="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s="5" t="str">
        <f t="shared" si="188"/>
        <v>photography</v>
      </c>
      <c r="R1996" s="5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s="5" t="str">
        <f t="shared" si="188"/>
        <v>photography</v>
      </c>
      <c r="R1997" s="5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s="5" t="str">
        <f t="shared" si="188"/>
        <v>photography</v>
      </c>
      <c r="R1998" s="5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s="5" t="str">
        <f t="shared" si="188"/>
        <v>photography</v>
      </c>
      <c r="R1999" s="5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s="5" t="str">
        <f t="shared" si="188"/>
        <v>photography</v>
      </c>
      <c r="R2000" s="5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s="5" t="str">
        <f t="shared" si="188"/>
        <v>photography</v>
      </c>
      <c r="R2001" s="5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s="5" t="str">
        <f t="shared" si="188"/>
        <v>photography</v>
      </c>
      <c r="R2002" s="5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s="5" t="str">
        <f t="shared" si="188"/>
        <v>technology</v>
      </c>
      <c r="R2003" s="5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s="5" t="str">
        <f t="shared" si="188"/>
        <v>technology</v>
      </c>
      <c r="R2004" s="5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s="5" t="str">
        <f t="shared" si="188"/>
        <v>technology</v>
      </c>
      <c r="R2005" s="5" t="str">
        <f t="shared" si="189"/>
        <v>hardware</v>
      </c>
      <c r="S2005" s="9">
        <f t="shared" si="190"/>
        <v>40347.125601851847</v>
      </c>
      <c r="T2005" s="9">
        <f t="shared" si="191"/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s="5" t="str">
        <f t="shared" si="188"/>
        <v>technology</v>
      </c>
      <c r="R2006" s="5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s="5" t="str">
        <f t="shared" si="188"/>
        <v>technology</v>
      </c>
      <c r="R2007" s="5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s="5" t="str">
        <f t="shared" si="188"/>
        <v>technology</v>
      </c>
      <c r="R2008" s="5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s="5" t="str">
        <f t="shared" si="188"/>
        <v>technology</v>
      </c>
      <c r="R2009" s="5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s="5" t="str">
        <f t="shared" si="188"/>
        <v>technology</v>
      </c>
      <c r="R2010" s="5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s="5" t="str">
        <f t="shared" si="188"/>
        <v>technology</v>
      </c>
      <c r="R2011" s="5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s="5" t="str">
        <f t="shared" si="188"/>
        <v>technology</v>
      </c>
      <c r="R2012" s="5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s="5" t="str">
        <f t="shared" si="188"/>
        <v>technology</v>
      </c>
      <c r="R2013" s="5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s="5" t="str">
        <f t="shared" si="188"/>
        <v>technology</v>
      </c>
      <c r="R2014" s="5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s="5" t="str">
        <f t="shared" si="188"/>
        <v>technology</v>
      </c>
      <c r="R2015" s="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s="5" t="str">
        <f t="shared" si="188"/>
        <v>technology</v>
      </c>
      <c r="R2016" s="5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s="5" t="str">
        <f t="shared" si="188"/>
        <v>technology</v>
      </c>
      <c r="R2017" s="5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s="5" t="str">
        <f t="shared" si="188"/>
        <v>technology</v>
      </c>
      <c r="R2018" s="5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s="5" t="str">
        <f t="shared" si="188"/>
        <v>technology</v>
      </c>
      <c r="R2019" s="5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s="5" t="str">
        <f t="shared" si="188"/>
        <v>technology</v>
      </c>
      <c r="R2020" s="5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s="5" t="str">
        <f t="shared" si="188"/>
        <v>technology</v>
      </c>
      <c r="R2021" s="5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s="5" t="str">
        <f t="shared" si="188"/>
        <v>technology</v>
      </c>
      <c r="R2022" s="5" t="str">
        <f t="shared" si="189"/>
        <v>hardware</v>
      </c>
      <c r="S2022" s="9">
        <f t="shared" si="190"/>
        <v>41737.097500000003</v>
      </c>
      <c r="T2022" s="9">
        <f t="shared" si="191"/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s="5" t="str">
        <f t="shared" si="188"/>
        <v>technology</v>
      </c>
      <c r="R2023" s="5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s="5" t="str">
        <f t="shared" si="188"/>
        <v>technology</v>
      </c>
      <c r="R2024" s="5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s="5" t="str">
        <f t="shared" si="188"/>
        <v>technology</v>
      </c>
      <c r="R2025" s="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s="5" t="str">
        <f t="shared" si="188"/>
        <v>technology</v>
      </c>
      <c r="R2026" s="5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s="5" t="str">
        <f t="shared" si="188"/>
        <v>technology</v>
      </c>
      <c r="R2027" s="5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s="5" t="str">
        <f t="shared" si="188"/>
        <v>technology</v>
      </c>
      <c r="R2028" s="5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s="5" t="str">
        <f t="shared" si="188"/>
        <v>technology</v>
      </c>
      <c r="R2029" s="5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s="5" t="str">
        <f t="shared" si="188"/>
        <v>technology</v>
      </c>
      <c r="R2030" s="5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s="5" t="str">
        <f t="shared" si="188"/>
        <v>technology</v>
      </c>
      <c r="R2031" s="5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s="5" t="str">
        <f t="shared" si="188"/>
        <v>technology</v>
      </c>
      <c r="R2032" s="5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s="5" t="str">
        <f t="shared" si="188"/>
        <v>technology</v>
      </c>
      <c r="R2033" s="5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s="5" t="str">
        <f t="shared" si="188"/>
        <v>technology</v>
      </c>
      <c r="R2034" s="5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s="5" t="str">
        <f t="shared" si="188"/>
        <v>technology</v>
      </c>
      <c r="R2035" s="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s="5" t="str">
        <f t="shared" si="188"/>
        <v>technology</v>
      </c>
      <c r="R2036" s="5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s="5" t="str">
        <f t="shared" si="188"/>
        <v>technology</v>
      </c>
      <c r="R2037" s="5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s="5" t="str">
        <f t="shared" si="188"/>
        <v>technology</v>
      </c>
      <c r="R2038" s="5" t="str">
        <f t="shared" si="189"/>
        <v>hardware</v>
      </c>
      <c r="S2038" s="9">
        <f t="shared" si="190"/>
        <v>41738.864803240736</v>
      </c>
      <c r="T2038" s="9">
        <f t="shared" si="191"/>
        <v>41768.864803240736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s="5" t="str">
        <f t="shared" si="188"/>
        <v>technology</v>
      </c>
      <c r="R2039" s="5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s="5" t="str">
        <f t="shared" si="188"/>
        <v>technology</v>
      </c>
      <c r="R2040" s="5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s="5" t="str">
        <f t="shared" si="188"/>
        <v>technology</v>
      </c>
      <c r="R2041" s="5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s="5" t="str">
        <f t="shared" si="188"/>
        <v>technology</v>
      </c>
      <c r="R2042" s="5" t="str">
        <f t="shared" si="189"/>
        <v>hardware</v>
      </c>
      <c r="S2042" s="9">
        <f t="shared" si="190"/>
        <v>41578.927118055552</v>
      </c>
      <c r="T2042" s="9">
        <f t="shared" si="191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s="5" t="str">
        <f t="shared" si="188"/>
        <v>technology</v>
      </c>
      <c r="R2043" s="5" t="str">
        <f t="shared" si="189"/>
        <v>hardware</v>
      </c>
      <c r="S2043" s="9">
        <f t="shared" si="190"/>
        <v>42654.525775462957</v>
      </c>
      <c r="T2043" s="9">
        <f t="shared" si="191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s="5" t="str">
        <f t="shared" si="188"/>
        <v>technology</v>
      </c>
      <c r="R2044" s="5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s="5" t="str">
        <f t="shared" si="188"/>
        <v>technology</v>
      </c>
      <c r="R2045" s="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s="5" t="str">
        <f t="shared" si="188"/>
        <v>technology</v>
      </c>
      <c r="R2046" s="5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s="5" t="str">
        <f t="shared" si="188"/>
        <v>technology</v>
      </c>
      <c r="R2047" s="5" t="str">
        <f t="shared" si="189"/>
        <v>hardware</v>
      </c>
      <c r="S2047" s="9">
        <f t="shared" si="190"/>
        <v>41069.088506944448</v>
      </c>
      <c r="T2047" s="9">
        <f t="shared" si="191"/>
        <v>41099.088506944448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s="5" t="str">
        <f t="shared" si="188"/>
        <v>technology</v>
      </c>
      <c r="R2048" s="5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s="5" t="str">
        <f t="shared" si="188"/>
        <v>technology</v>
      </c>
      <c r="R2049" s="5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s="5" t="str">
        <f t="shared" si="188"/>
        <v>technology</v>
      </c>
      <c r="R2050" s="5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(E2051/D2051)*100</f>
        <v>120.19070000000001</v>
      </c>
      <c r="P2051">
        <f t="shared" ref="P2051:P2114" si="193">E2051/L2051</f>
        <v>80.991037735849048</v>
      </c>
      <c r="Q2051" s="5" t="str">
        <f t="shared" ref="Q2051:Q2114" si="194">LEFT(N2051, SEARCH("/",N2051,1)-1)</f>
        <v>technology</v>
      </c>
      <c r="R2051" s="5" t="str">
        <f t="shared" ref="R2051:R2114" si="195">RIGHT(N2051,LEN(N2051)-FIND("/",N2051,1))</f>
        <v>hardware</v>
      </c>
      <c r="S2051" s="9">
        <f t="shared" ref="S2051:S2114" si="196">DATE(1970,1,1)+(J2051/24/60/60)</f>
        <v>41575.527349537035</v>
      </c>
      <c r="T2051" s="9">
        <f t="shared" ref="T2051:T2114" si="197">DATE(1970,1,1)+(I2051/24/60/60)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s="5" t="str">
        <f t="shared" si="194"/>
        <v>technology</v>
      </c>
      <c r="R2052" s="5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s="5" t="str">
        <f t="shared" si="194"/>
        <v>technology</v>
      </c>
      <c r="R2053" s="5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s="5" t="str">
        <f t="shared" si="194"/>
        <v>technology</v>
      </c>
      <c r="R2054" s="5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s="5" t="str">
        <f t="shared" si="194"/>
        <v>technology</v>
      </c>
      <c r="R2055" s="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s="5" t="str">
        <f t="shared" si="194"/>
        <v>technology</v>
      </c>
      <c r="R2056" s="5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s="5" t="str">
        <f t="shared" si="194"/>
        <v>technology</v>
      </c>
      <c r="R2057" s="5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s="5" t="str">
        <f t="shared" si="194"/>
        <v>technology</v>
      </c>
      <c r="R2058" s="5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s="5" t="str">
        <f t="shared" si="194"/>
        <v>technology</v>
      </c>
      <c r="R2059" s="5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s="5" t="str">
        <f t="shared" si="194"/>
        <v>technology</v>
      </c>
      <c r="R2060" s="5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s="5" t="str">
        <f t="shared" si="194"/>
        <v>technology</v>
      </c>
      <c r="R2061" s="5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s="5" t="str">
        <f t="shared" si="194"/>
        <v>technology</v>
      </c>
      <c r="R2062" s="5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s="5" t="str">
        <f t="shared" si="194"/>
        <v>technology</v>
      </c>
      <c r="R2063" s="5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s="5" t="str">
        <f t="shared" si="194"/>
        <v>technology</v>
      </c>
      <c r="R2064" s="5" t="str">
        <f t="shared" si="195"/>
        <v>hardware</v>
      </c>
      <c r="S2064" s="9">
        <f t="shared" si="196"/>
        <v>42423.3830787037</v>
      </c>
      <c r="T2064" s="9">
        <f t="shared" si="197"/>
        <v>42453.341412037043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s="5" t="str">
        <f t="shared" si="194"/>
        <v>technology</v>
      </c>
      <c r="R2065" s="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s="5" t="str">
        <f t="shared" si="194"/>
        <v>technology</v>
      </c>
      <c r="R2066" s="5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s="5" t="str">
        <f t="shared" si="194"/>
        <v>technology</v>
      </c>
      <c r="R2067" s="5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s="5" t="str">
        <f t="shared" si="194"/>
        <v>technology</v>
      </c>
      <c r="R2068" s="5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s="5" t="str">
        <f t="shared" si="194"/>
        <v>technology</v>
      </c>
      <c r="R2069" s="5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s="5" t="str">
        <f t="shared" si="194"/>
        <v>technology</v>
      </c>
      <c r="R2070" s="5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s="5" t="str">
        <f t="shared" si="194"/>
        <v>technology</v>
      </c>
      <c r="R2071" s="5" t="str">
        <f t="shared" si="195"/>
        <v>hardware</v>
      </c>
      <c r="S2071" s="9">
        <f t="shared" si="196"/>
        <v>42340.97211805555</v>
      </c>
      <c r="T2071" s="9">
        <f t="shared" si="197"/>
        <v>42371.97211805555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s="5" t="str">
        <f t="shared" si="194"/>
        <v>technology</v>
      </c>
      <c r="R2072" s="5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s="5" t="str">
        <f t="shared" si="194"/>
        <v>technology</v>
      </c>
      <c r="R2073" s="5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s="5" t="str">
        <f t="shared" si="194"/>
        <v>technology</v>
      </c>
      <c r="R2074" s="5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s="5" t="str">
        <f t="shared" si="194"/>
        <v>technology</v>
      </c>
      <c r="R2075" s="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s="5" t="str">
        <f t="shared" si="194"/>
        <v>technology</v>
      </c>
      <c r="R2076" s="5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s="5" t="str">
        <f t="shared" si="194"/>
        <v>technology</v>
      </c>
      <c r="R2077" s="5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s="5" t="str">
        <f t="shared" si="194"/>
        <v>technology</v>
      </c>
      <c r="R2078" s="5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s="5" t="str">
        <f t="shared" si="194"/>
        <v>technology</v>
      </c>
      <c r="R2079" s="5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s="5" t="str">
        <f t="shared" si="194"/>
        <v>technology</v>
      </c>
      <c r="R2080" s="5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s="5" t="str">
        <f t="shared" si="194"/>
        <v>technology</v>
      </c>
      <c r="R2081" s="5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s="5" t="str">
        <f t="shared" si="194"/>
        <v>technology</v>
      </c>
      <c r="R2082" s="5" t="str">
        <f t="shared" si="195"/>
        <v>hardware</v>
      </c>
      <c r="S2082" s="9">
        <f t="shared" si="196"/>
        <v>42289.957175925927</v>
      </c>
      <c r="T2082" s="9">
        <f t="shared" si="197"/>
        <v>42319.998842592599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s="5" t="str">
        <f t="shared" si="194"/>
        <v>music</v>
      </c>
      <c r="R2083" s="5" t="str">
        <f t="shared" si="195"/>
        <v>indie rock</v>
      </c>
      <c r="S2083" s="9">
        <f t="shared" si="196"/>
        <v>41004.15688657407</v>
      </c>
      <c r="T2083" s="9">
        <f t="shared" si="197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s="5" t="str">
        <f t="shared" si="194"/>
        <v>music</v>
      </c>
      <c r="R2084" s="5" t="str">
        <f t="shared" si="195"/>
        <v>indie rock</v>
      </c>
      <c r="S2084" s="9">
        <f t="shared" si="196"/>
        <v>40811.120324074072</v>
      </c>
      <c r="T2084" s="9">
        <f t="shared" si="197"/>
        <v>40871.161990740744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s="5" t="str">
        <f t="shared" si="194"/>
        <v>music</v>
      </c>
      <c r="R2085" s="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s="5" t="str">
        <f t="shared" si="194"/>
        <v>music</v>
      </c>
      <c r="R2086" s="5" t="str">
        <f t="shared" si="195"/>
        <v>indie rock</v>
      </c>
      <c r="S2086" s="9">
        <f t="shared" si="196"/>
        <v>41731.833125000005</v>
      </c>
      <c r="T2086" s="9">
        <f t="shared" si="197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s="5" t="str">
        <f t="shared" si="194"/>
        <v>music</v>
      </c>
      <c r="R2087" s="5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s="5" t="str">
        <f t="shared" si="194"/>
        <v>music</v>
      </c>
      <c r="R2088" s="5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s="5" t="str">
        <f t="shared" si="194"/>
        <v>music</v>
      </c>
      <c r="R2089" s="5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s="5" t="str">
        <f t="shared" si="194"/>
        <v>music</v>
      </c>
      <c r="R2090" s="5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s="5" t="str">
        <f t="shared" si="194"/>
        <v>music</v>
      </c>
      <c r="R2091" s="5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s="5" t="str">
        <f t="shared" si="194"/>
        <v>music</v>
      </c>
      <c r="R2092" s="5" t="str">
        <f t="shared" si="195"/>
        <v>indie rock</v>
      </c>
      <c r="S2092" s="9">
        <f t="shared" si="196"/>
        <v>41299.381423611107</v>
      </c>
      <c r="T2092" s="9">
        <f t="shared" si="197"/>
        <v>41329.381423611107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s="5" t="str">
        <f t="shared" si="194"/>
        <v>music</v>
      </c>
      <c r="R2093" s="5" t="str">
        <f t="shared" si="195"/>
        <v>indie rock</v>
      </c>
      <c r="S2093" s="9">
        <f t="shared" si="196"/>
        <v>40555.322662037041</v>
      </c>
      <c r="T2093" s="9">
        <f t="shared" si="197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s="5" t="str">
        <f t="shared" si="194"/>
        <v>music</v>
      </c>
      <c r="R2094" s="5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s="5" t="str">
        <f t="shared" si="194"/>
        <v>music</v>
      </c>
      <c r="R2095" s="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s="5" t="str">
        <f t="shared" si="194"/>
        <v>music</v>
      </c>
      <c r="R2096" s="5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s="5" t="str">
        <f t="shared" si="194"/>
        <v>music</v>
      </c>
      <c r="R2097" s="5" t="str">
        <f t="shared" si="195"/>
        <v>indie rock</v>
      </c>
      <c r="S2097" s="9">
        <f t="shared" si="196"/>
        <v>40758.733483796299</v>
      </c>
      <c r="T2097" s="9">
        <f t="shared" si="197"/>
        <v>40818.733483796299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s="5" t="str">
        <f t="shared" si="194"/>
        <v>music</v>
      </c>
      <c r="R2098" s="5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s="5" t="str">
        <f t="shared" si="194"/>
        <v>music</v>
      </c>
      <c r="R2099" s="5" t="str">
        <f t="shared" si="195"/>
        <v>indie rock</v>
      </c>
      <c r="S2099" s="9">
        <f t="shared" si="196"/>
        <v>40818.584895833337</v>
      </c>
      <c r="T2099" s="9">
        <f t="shared" si="197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s="5" t="str">
        <f t="shared" si="194"/>
        <v>music</v>
      </c>
      <c r="R2100" s="5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s="5" t="str">
        <f t="shared" si="194"/>
        <v>music</v>
      </c>
      <c r="R2101" s="5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s="5" t="str">
        <f t="shared" si="194"/>
        <v>music</v>
      </c>
      <c r="R2102" s="5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s="5" t="str">
        <f t="shared" si="194"/>
        <v>music</v>
      </c>
      <c r="R2103" s="5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s="5" t="str">
        <f t="shared" si="194"/>
        <v>music</v>
      </c>
      <c r="R2104" s="5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s="5" t="str">
        <f t="shared" si="194"/>
        <v>music</v>
      </c>
      <c r="R2105" s="5" t="str">
        <f t="shared" si="195"/>
        <v>indie rock</v>
      </c>
      <c r="S2105" s="9">
        <f t="shared" si="196"/>
        <v>41192.754942129628</v>
      </c>
      <c r="T2105" s="9">
        <f t="shared" si="197"/>
        <v>41222.796608796292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s="5" t="str">
        <f t="shared" si="194"/>
        <v>music</v>
      </c>
      <c r="R2106" s="5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s="5" t="str">
        <f t="shared" si="194"/>
        <v>music</v>
      </c>
      <c r="R2107" s="5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s="5" t="str">
        <f t="shared" si="194"/>
        <v>music</v>
      </c>
      <c r="R2108" s="5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s="5" t="str">
        <f t="shared" si="194"/>
        <v>music</v>
      </c>
      <c r="R2109" s="5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s="5" t="str">
        <f t="shared" si="194"/>
        <v>music</v>
      </c>
      <c r="R2110" s="5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s="5" t="str">
        <f t="shared" si="194"/>
        <v>music</v>
      </c>
      <c r="R2111" s="5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s="5" t="str">
        <f t="shared" si="194"/>
        <v>music</v>
      </c>
      <c r="R2112" s="5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s="5" t="str">
        <f t="shared" si="194"/>
        <v>music</v>
      </c>
      <c r="R2113" s="5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s="5" t="str">
        <f t="shared" si="194"/>
        <v>music</v>
      </c>
      <c r="R2114" s="5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(E2115/D2115)*100</f>
        <v>104.85714285714285</v>
      </c>
      <c r="P2115">
        <f t="shared" ref="P2115:P2178" si="199">E2115/L2115</f>
        <v>68.598130841121488</v>
      </c>
      <c r="Q2115" s="5" t="str">
        <f t="shared" ref="Q2115:Q2178" si="200">LEFT(N2115, SEARCH("/",N2115,1)-1)</f>
        <v>music</v>
      </c>
      <c r="R2115" s="5" t="str">
        <f t="shared" ref="R2115:R2178" si="201">RIGHT(N2115,LEN(N2115)-FIND("/",N2115,1))</f>
        <v>indie rock</v>
      </c>
      <c r="S2115" s="9">
        <f t="shared" ref="S2115:S2178" si="202">DATE(1970,1,1)+(J2115/24/60/60)</f>
        <v>41870.86546296296</v>
      </c>
      <c r="T2115" s="9">
        <f t="shared" ref="T2115:T2178" si="203">DATE(1970,1,1)+(I2115/24/60/60)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s="5" t="str">
        <f t="shared" si="200"/>
        <v>music</v>
      </c>
      <c r="R2116" s="5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s="5" t="str">
        <f t="shared" si="200"/>
        <v>music</v>
      </c>
      <c r="R2117" s="5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s="5" t="str">
        <f t="shared" si="200"/>
        <v>music</v>
      </c>
      <c r="R2118" s="5" t="str">
        <f t="shared" si="201"/>
        <v>indie rock</v>
      </c>
      <c r="S2118" s="9">
        <f t="shared" si="202"/>
        <v>41136.777812499997</v>
      </c>
      <c r="T2118" s="9">
        <f t="shared" si="203"/>
        <v>41184.777812499997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s="5" t="str">
        <f t="shared" si="200"/>
        <v>music</v>
      </c>
      <c r="R2119" s="5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s="5" t="str">
        <f t="shared" si="200"/>
        <v>music</v>
      </c>
      <c r="R2120" s="5" t="str">
        <f t="shared" si="201"/>
        <v>indie rock</v>
      </c>
      <c r="S2120" s="9">
        <f t="shared" si="202"/>
        <v>40718.839537037042</v>
      </c>
      <c r="T2120" s="9">
        <f t="shared" si="203"/>
        <v>40748.839537037042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s="5" t="str">
        <f t="shared" si="200"/>
        <v>music</v>
      </c>
      <c r="R2121" s="5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s="5" t="str">
        <f t="shared" si="200"/>
        <v>music</v>
      </c>
      <c r="R2122" s="5" t="str">
        <f t="shared" si="201"/>
        <v>indie rock</v>
      </c>
      <c r="S2122" s="9">
        <f t="shared" si="202"/>
        <v>41591.964537037042</v>
      </c>
      <c r="T2122" s="9">
        <f t="shared" si="203"/>
        <v>41640.964537037042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s="5" t="str">
        <f t="shared" si="200"/>
        <v>games</v>
      </c>
      <c r="R2123" s="5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s="5" t="str">
        <f t="shared" si="200"/>
        <v>games</v>
      </c>
      <c r="R2124" s="5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s="5" t="str">
        <f t="shared" si="200"/>
        <v>games</v>
      </c>
      <c r="R2125" s="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s="5" t="str">
        <f t="shared" si="200"/>
        <v>games</v>
      </c>
      <c r="R2126" s="5" t="str">
        <f t="shared" si="201"/>
        <v>video games</v>
      </c>
      <c r="S2126" s="9">
        <f t="shared" si="202"/>
        <v>40464.028182870374</v>
      </c>
      <c r="T2126" s="9">
        <f t="shared" si="203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s="5" t="str">
        <f t="shared" si="200"/>
        <v>games</v>
      </c>
      <c r="R2127" s="5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s="5" t="str">
        <f t="shared" si="200"/>
        <v>games</v>
      </c>
      <c r="R2128" s="5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s="5" t="str">
        <f t="shared" si="200"/>
        <v>games</v>
      </c>
      <c r="R2129" s="5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s="5" t="str">
        <f t="shared" si="200"/>
        <v>games</v>
      </c>
      <c r="R2130" s="5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s="5" t="str">
        <f t="shared" si="200"/>
        <v>games</v>
      </c>
      <c r="R2131" s="5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s="5" t="str">
        <f t="shared" si="200"/>
        <v>games</v>
      </c>
      <c r="R2132" s="5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s="5" t="str">
        <f t="shared" si="200"/>
        <v>games</v>
      </c>
      <c r="R2133" s="5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s="5" t="str">
        <f t="shared" si="200"/>
        <v>games</v>
      </c>
      <c r="R2134" s="5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s="5" t="str">
        <f t="shared" si="200"/>
        <v>games</v>
      </c>
      <c r="R2135" s="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s="5" t="str">
        <f t="shared" si="200"/>
        <v>games</v>
      </c>
      <c r="R2136" s="5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s="5" t="str">
        <f t="shared" si="200"/>
        <v>games</v>
      </c>
      <c r="R2137" s="5" t="str">
        <f t="shared" si="201"/>
        <v>video games</v>
      </c>
      <c r="S2137" s="9">
        <f t="shared" si="202"/>
        <v>41156.96334490741</v>
      </c>
      <c r="T2137" s="9">
        <f t="shared" si="203"/>
        <v>41186.96334490741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s="5" t="str">
        <f t="shared" si="200"/>
        <v>games</v>
      </c>
      <c r="R2138" s="5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s="5" t="str">
        <f t="shared" si="200"/>
        <v>games</v>
      </c>
      <c r="R2139" s="5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s="5" t="str">
        <f t="shared" si="200"/>
        <v>games</v>
      </c>
      <c r="R2140" s="5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s="5" t="str">
        <f t="shared" si="200"/>
        <v>games</v>
      </c>
      <c r="R2141" s="5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s="5" t="str">
        <f t="shared" si="200"/>
        <v>games</v>
      </c>
      <c r="R2142" s="5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s="5" t="str">
        <f t="shared" si="200"/>
        <v>games</v>
      </c>
      <c r="R2143" s="5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s="5" t="str">
        <f t="shared" si="200"/>
        <v>games</v>
      </c>
      <c r="R2144" s="5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s="5" t="str">
        <f t="shared" si="200"/>
        <v>games</v>
      </c>
      <c r="R2145" s="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s="5" t="str">
        <f t="shared" si="200"/>
        <v>games</v>
      </c>
      <c r="R2146" s="5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s="5" t="str">
        <f t="shared" si="200"/>
        <v>games</v>
      </c>
      <c r="R2147" s="5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s="5" t="str">
        <f t="shared" si="200"/>
        <v>games</v>
      </c>
      <c r="R2148" s="5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s="5" t="str">
        <f t="shared" si="200"/>
        <v>games</v>
      </c>
      <c r="R2149" s="5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s="5" t="str">
        <f t="shared" si="200"/>
        <v>games</v>
      </c>
      <c r="R2150" s="5" t="str">
        <f t="shared" si="201"/>
        <v>video games</v>
      </c>
      <c r="S2150" s="9">
        <f t="shared" si="202"/>
        <v>42066.733587962961</v>
      </c>
      <c r="T2150" s="9">
        <f t="shared" si="203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s="5" t="str">
        <f t="shared" si="200"/>
        <v>games</v>
      </c>
      <c r="R2151" s="5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s="5" t="str">
        <f t="shared" si="200"/>
        <v>games</v>
      </c>
      <c r="R2152" s="5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s="5" t="str">
        <f t="shared" si="200"/>
        <v>games</v>
      </c>
      <c r="R2153" s="5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s="5" t="str">
        <f t="shared" si="200"/>
        <v>games</v>
      </c>
      <c r="R2154" s="5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s="5" t="str">
        <f t="shared" si="200"/>
        <v>games</v>
      </c>
      <c r="R2155" s="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s="5" t="str">
        <f t="shared" si="200"/>
        <v>games</v>
      </c>
      <c r="R2156" s="5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s="5" t="str">
        <f t="shared" si="200"/>
        <v>games</v>
      </c>
      <c r="R2157" s="5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s="5" t="str">
        <f t="shared" si="200"/>
        <v>games</v>
      </c>
      <c r="R2158" s="5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s="5" t="str">
        <f t="shared" si="200"/>
        <v>games</v>
      </c>
      <c r="R2159" s="5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s="5" t="str">
        <f t="shared" si="200"/>
        <v>games</v>
      </c>
      <c r="R2160" s="5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s="5" t="str">
        <f t="shared" si="200"/>
        <v>games</v>
      </c>
      <c r="R2161" s="5" t="str">
        <f t="shared" si="201"/>
        <v>video games</v>
      </c>
      <c r="S2161" s="9">
        <f t="shared" si="202"/>
        <v>40710.731180555558</v>
      </c>
      <c r="T2161" s="9">
        <f t="shared" si="203"/>
        <v>40740.731180555558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s="5" t="str">
        <f t="shared" si="200"/>
        <v>games</v>
      </c>
      <c r="R2162" s="5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s="5" t="str">
        <f t="shared" si="200"/>
        <v>music</v>
      </c>
      <c r="R2163" s="5" t="str">
        <f t="shared" si="201"/>
        <v>rock</v>
      </c>
      <c r="S2163" s="9">
        <f t="shared" si="202"/>
        <v>42240.852534722224</v>
      </c>
      <c r="T2163" s="9">
        <f t="shared" si="203"/>
        <v>42270.852534722224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s="5" t="str">
        <f t="shared" si="200"/>
        <v>music</v>
      </c>
      <c r="R2164" s="5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s="5" t="str">
        <f t="shared" si="200"/>
        <v>music</v>
      </c>
      <c r="R2165" s="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s="5" t="str">
        <f t="shared" si="200"/>
        <v>music</v>
      </c>
      <c r="R2166" s="5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s="5" t="str">
        <f t="shared" si="200"/>
        <v>music</v>
      </c>
      <c r="R2167" s="5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s="5" t="str">
        <f t="shared" si="200"/>
        <v>music</v>
      </c>
      <c r="R2168" s="5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s="5" t="str">
        <f t="shared" si="200"/>
        <v>music</v>
      </c>
      <c r="R2169" s="5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s="5" t="str">
        <f t="shared" si="200"/>
        <v>music</v>
      </c>
      <c r="R2170" s="5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s="5" t="str">
        <f t="shared" si="200"/>
        <v>music</v>
      </c>
      <c r="R2171" s="5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s="5" t="str">
        <f t="shared" si="200"/>
        <v>music</v>
      </c>
      <c r="R2172" s="5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s="5" t="str">
        <f t="shared" si="200"/>
        <v>music</v>
      </c>
      <c r="R2173" s="5" t="str">
        <f t="shared" si="201"/>
        <v>rock</v>
      </c>
      <c r="S2173" s="9">
        <f t="shared" si="202"/>
        <v>42141.957118055558</v>
      </c>
      <c r="T2173" s="9">
        <f t="shared" si="203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s="5" t="str">
        <f t="shared" si="200"/>
        <v>music</v>
      </c>
      <c r="R2174" s="5" t="str">
        <f t="shared" si="201"/>
        <v>rock</v>
      </c>
      <c r="S2174" s="9">
        <f t="shared" si="202"/>
        <v>42082.580092592594</v>
      </c>
      <c r="T2174" s="9">
        <f t="shared" si="203"/>
        <v>42112.580092592594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s="5" t="str">
        <f t="shared" si="200"/>
        <v>music</v>
      </c>
      <c r="R2175" s="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s="5" t="str">
        <f t="shared" si="200"/>
        <v>music</v>
      </c>
      <c r="R2176" s="5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s="5" t="str">
        <f t="shared" si="200"/>
        <v>music</v>
      </c>
      <c r="R2177" s="5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s="5" t="str">
        <f t="shared" si="200"/>
        <v>music</v>
      </c>
      <c r="R2178" s="5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(E2179/D2179)*100</f>
        <v>100.12</v>
      </c>
      <c r="P2179">
        <f t="shared" ref="P2179:P2242" si="205">E2179/L2179</f>
        <v>65.868421052631575</v>
      </c>
      <c r="Q2179" s="5" t="str">
        <f t="shared" ref="Q2179:Q2242" si="206">LEFT(N2179, SEARCH("/",N2179,1)-1)</f>
        <v>music</v>
      </c>
      <c r="R2179" s="5" t="str">
        <f t="shared" ref="R2179:R2242" si="207">RIGHT(N2179,LEN(N2179)-FIND("/",N2179,1))</f>
        <v>rock</v>
      </c>
      <c r="S2179" s="9">
        <f t="shared" ref="S2179:S2242" si="208">DATE(1970,1,1)+(J2179/24/60/60)</f>
        <v>42502.250775462962</v>
      </c>
      <c r="T2179" s="9">
        <f t="shared" ref="T2179:T2242" si="209">DATE(1970,1,1)+(I2179/24/60/60)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s="5" t="str">
        <f t="shared" si="206"/>
        <v>music</v>
      </c>
      <c r="R2180" s="5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s="5" t="str">
        <f t="shared" si="206"/>
        <v>music</v>
      </c>
      <c r="R2181" s="5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s="5" t="str">
        <f t="shared" si="206"/>
        <v>music</v>
      </c>
      <c r="R2182" s="5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s="5" t="str">
        <f t="shared" si="206"/>
        <v>games</v>
      </c>
      <c r="R2183" s="5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s="5" t="str">
        <f t="shared" si="206"/>
        <v>games</v>
      </c>
      <c r="R2184" s="5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s="5" t="str">
        <f t="shared" si="206"/>
        <v>games</v>
      </c>
      <c r="R2185" s="5" t="str">
        <f t="shared" si="207"/>
        <v>tabletop games</v>
      </c>
      <c r="S2185" s="9">
        <f t="shared" si="208"/>
        <v>42745.365474537037</v>
      </c>
      <c r="T2185" s="9">
        <f t="shared" si="20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s="5" t="str">
        <f t="shared" si="206"/>
        <v>games</v>
      </c>
      <c r="R2186" s="5" t="str">
        <f t="shared" si="207"/>
        <v>tabletop games</v>
      </c>
      <c r="S2186" s="9">
        <f t="shared" si="208"/>
        <v>42380.690289351849</v>
      </c>
      <c r="T2186" s="9">
        <f t="shared" si="209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s="5" t="str">
        <f t="shared" si="206"/>
        <v>games</v>
      </c>
      <c r="R2187" s="5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s="5" t="str">
        <f t="shared" si="206"/>
        <v>games</v>
      </c>
      <c r="R2188" s="5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s="5" t="str">
        <f t="shared" si="206"/>
        <v>games</v>
      </c>
      <c r="R2189" s="5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s="5" t="str">
        <f t="shared" si="206"/>
        <v>games</v>
      </c>
      <c r="R2190" s="5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s="5" t="str">
        <f t="shared" si="206"/>
        <v>games</v>
      </c>
      <c r="R2191" s="5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s="5" t="str">
        <f t="shared" si="206"/>
        <v>games</v>
      </c>
      <c r="R2192" s="5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s="5" t="str">
        <f t="shared" si="206"/>
        <v>games</v>
      </c>
      <c r="R2193" s="5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s="5" t="str">
        <f t="shared" si="206"/>
        <v>games</v>
      </c>
      <c r="R2194" s="5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s="5" t="str">
        <f t="shared" si="206"/>
        <v>games</v>
      </c>
      <c r="R2195" s="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s="5" t="str">
        <f t="shared" si="206"/>
        <v>games</v>
      </c>
      <c r="R2196" s="5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s="5" t="str">
        <f t="shared" si="206"/>
        <v>games</v>
      </c>
      <c r="R2197" s="5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s="5" t="str">
        <f t="shared" si="206"/>
        <v>games</v>
      </c>
      <c r="R2198" s="5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s="5" t="str">
        <f t="shared" si="206"/>
        <v>games</v>
      </c>
      <c r="R2199" s="5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s="5" t="str">
        <f t="shared" si="206"/>
        <v>games</v>
      </c>
      <c r="R2200" s="5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s="5" t="str">
        <f t="shared" si="206"/>
        <v>games</v>
      </c>
      <c r="R2201" s="5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s="5" t="str">
        <f t="shared" si="206"/>
        <v>games</v>
      </c>
      <c r="R2202" s="5" t="str">
        <f t="shared" si="207"/>
        <v>tabletop games</v>
      </c>
      <c r="S2202" s="9">
        <f t="shared" si="208"/>
        <v>42163.625787037039</v>
      </c>
      <c r="T2202" s="9">
        <f t="shared" si="209"/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s="5" t="str">
        <f t="shared" si="206"/>
        <v>music</v>
      </c>
      <c r="R2203" s="5" t="str">
        <f t="shared" si="207"/>
        <v>electronic music</v>
      </c>
      <c r="S2203" s="9">
        <f t="shared" si="208"/>
        <v>41276.846817129626</v>
      </c>
      <c r="T2203" s="9">
        <f t="shared" si="209"/>
        <v>41290.846817129626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s="5" t="str">
        <f t="shared" si="206"/>
        <v>music</v>
      </c>
      <c r="R2204" s="5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s="5" t="str">
        <f t="shared" si="206"/>
        <v>music</v>
      </c>
      <c r="R2205" s="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s="5" t="str">
        <f t="shared" si="206"/>
        <v>music</v>
      </c>
      <c r="R2206" s="5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s="5" t="str">
        <f t="shared" si="206"/>
        <v>music</v>
      </c>
      <c r="R2207" s="5" t="str">
        <f t="shared" si="207"/>
        <v>electronic music</v>
      </c>
      <c r="S2207" s="9">
        <f t="shared" si="208"/>
        <v>41031.821631944447</v>
      </c>
      <c r="T2207" s="9">
        <f t="shared" si="209"/>
        <v>41061.821631944447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s="5" t="str">
        <f t="shared" si="206"/>
        <v>music</v>
      </c>
      <c r="R2208" s="5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s="5" t="str">
        <f t="shared" si="206"/>
        <v>music</v>
      </c>
      <c r="R2209" s="5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s="5" t="str">
        <f t="shared" si="206"/>
        <v>music</v>
      </c>
      <c r="R2210" s="5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s="5" t="str">
        <f t="shared" si="206"/>
        <v>music</v>
      </c>
      <c r="R2211" s="5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s="5" t="str">
        <f t="shared" si="206"/>
        <v>music</v>
      </c>
      <c r="R2212" s="5" t="str">
        <f t="shared" si="207"/>
        <v>electronic music</v>
      </c>
      <c r="S2212" s="9">
        <f t="shared" si="208"/>
        <v>40956.066087962965</v>
      </c>
      <c r="T2212" s="9">
        <f t="shared" si="209"/>
        <v>41013.733333333337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s="5" t="str">
        <f t="shared" si="206"/>
        <v>music</v>
      </c>
      <c r="R2213" s="5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s="5" t="str">
        <f t="shared" si="206"/>
        <v>music</v>
      </c>
      <c r="R2214" s="5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s="5" t="str">
        <f t="shared" si="206"/>
        <v>music</v>
      </c>
      <c r="R2215" s="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s="5" t="str">
        <f t="shared" si="206"/>
        <v>music</v>
      </c>
      <c r="R2216" s="5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s="5" t="str">
        <f t="shared" si="206"/>
        <v>music</v>
      </c>
      <c r="R2217" s="5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s="5" t="str">
        <f t="shared" si="206"/>
        <v>music</v>
      </c>
      <c r="R2218" s="5" t="str">
        <f t="shared" si="207"/>
        <v>electronic music</v>
      </c>
      <c r="S2218" s="9">
        <f t="shared" si="208"/>
        <v>42194.75167824074</v>
      </c>
      <c r="T2218" s="9">
        <f t="shared" si="209"/>
        <v>42208.75167824074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s="5" t="str">
        <f t="shared" si="206"/>
        <v>music</v>
      </c>
      <c r="R2219" s="5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s="5" t="str">
        <f t="shared" si="206"/>
        <v>music</v>
      </c>
      <c r="R2220" s="5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s="5" t="str">
        <f t="shared" si="206"/>
        <v>music</v>
      </c>
      <c r="R2221" s="5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s="5" t="str">
        <f t="shared" si="206"/>
        <v>music</v>
      </c>
      <c r="R2222" s="5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s="5" t="str">
        <f t="shared" si="206"/>
        <v>games</v>
      </c>
      <c r="R2223" s="5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s="5" t="str">
        <f t="shared" si="206"/>
        <v>games</v>
      </c>
      <c r="R2224" s="5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s="5" t="str">
        <f t="shared" si="206"/>
        <v>games</v>
      </c>
      <c r="R2225" s="5" t="str">
        <f t="shared" si="207"/>
        <v>tabletop games</v>
      </c>
      <c r="S2225" s="9">
        <f t="shared" si="208"/>
        <v>42152.640833333331</v>
      </c>
      <c r="T2225" s="9">
        <f t="shared" si="209"/>
        <v>42182.640833333331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s="5" t="str">
        <f t="shared" si="206"/>
        <v>games</v>
      </c>
      <c r="R2226" s="5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s="5" t="str">
        <f t="shared" si="206"/>
        <v>games</v>
      </c>
      <c r="R2227" s="5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s="5" t="str">
        <f t="shared" si="206"/>
        <v>games</v>
      </c>
      <c r="R2228" s="5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s="5" t="str">
        <f t="shared" si="206"/>
        <v>games</v>
      </c>
      <c r="R2229" s="5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s="5" t="str">
        <f t="shared" si="206"/>
        <v>games</v>
      </c>
      <c r="R2230" s="5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s="5" t="str">
        <f t="shared" si="206"/>
        <v>games</v>
      </c>
      <c r="R2231" s="5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s="5" t="str">
        <f t="shared" si="206"/>
        <v>games</v>
      </c>
      <c r="R2232" s="5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s="5" t="str">
        <f t="shared" si="206"/>
        <v>games</v>
      </c>
      <c r="R2233" s="5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s="5" t="str">
        <f t="shared" si="206"/>
        <v>games</v>
      </c>
      <c r="R2234" s="5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s="5" t="str">
        <f t="shared" si="206"/>
        <v>games</v>
      </c>
      <c r="R2235" s="5" t="str">
        <f t="shared" si="207"/>
        <v>tabletop games</v>
      </c>
      <c r="S2235" s="9">
        <f t="shared" si="208"/>
        <v>42331.378923611112</v>
      </c>
      <c r="T2235" s="9">
        <f t="shared" si="20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s="5" t="str">
        <f t="shared" si="206"/>
        <v>games</v>
      </c>
      <c r="R2236" s="5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s="5" t="str">
        <f t="shared" si="206"/>
        <v>games</v>
      </c>
      <c r="R2237" s="5" t="str">
        <f t="shared" si="207"/>
        <v>tabletop games</v>
      </c>
      <c r="S2237" s="9">
        <f t="shared" si="208"/>
        <v>42062.022118055553</v>
      </c>
      <c r="T2237" s="9">
        <f t="shared" si="209"/>
        <v>42091.980451388888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s="5" t="str">
        <f t="shared" si="206"/>
        <v>games</v>
      </c>
      <c r="R2238" s="5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s="5" t="str">
        <f t="shared" si="206"/>
        <v>games</v>
      </c>
      <c r="R2239" s="5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s="5" t="str">
        <f t="shared" si="206"/>
        <v>games</v>
      </c>
      <c r="R2240" s="5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s="5" t="str">
        <f t="shared" si="206"/>
        <v>games</v>
      </c>
      <c r="R2241" s="5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s="5" t="str">
        <f t="shared" si="206"/>
        <v>games</v>
      </c>
      <c r="R2242" s="5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(E2243/D2243)*100</f>
        <v>806.4</v>
      </c>
      <c r="P2243">
        <f t="shared" ref="P2243:P2306" si="211">E2243/L2243</f>
        <v>49.472392638036808</v>
      </c>
      <c r="Q2243" s="5" t="str">
        <f t="shared" ref="Q2243:Q2306" si="212">LEFT(N2243, SEARCH("/",N2243,1)-1)</f>
        <v>games</v>
      </c>
      <c r="R2243" s="5" t="str">
        <f t="shared" ref="R2243:R2306" si="213">RIGHT(N2243,LEN(N2243)-FIND("/",N2243,1))</f>
        <v>tabletop games</v>
      </c>
      <c r="S2243" s="9">
        <f t="shared" ref="S2243:S2306" si="214">DATE(1970,1,1)+(J2243/24/60/60)</f>
        <v>42766.827546296292</v>
      </c>
      <c r="T2243" s="9">
        <f t="shared" ref="T2243:T2306" si="215">DATE(1970,1,1)+(I2243/24/60/60)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s="5" t="str">
        <f t="shared" si="212"/>
        <v>games</v>
      </c>
      <c r="R2244" s="5" t="str">
        <f t="shared" si="213"/>
        <v>tabletop games</v>
      </c>
      <c r="S2244" s="9">
        <f t="shared" si="214"/>
        <v>41569.575613425928</v>
      </c>
      <c r="T2244" s="9">
        <f t="shared" si="215"/>
        <v>41605.126388888893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s="5" t="str">
        <f t="shared" si="212"/>
        <v>games</v>
      </c>
      <c r="R2245" s="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s="5" t="str">
        <f t="shared" si="212"/>
        <v>games</v>
      </c>
      <c r="R2246" s="5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s="5" t="str">
        <f t="shared" si="212"/>
        <v>games</v>
      </c>
      <c r="R2247" s="5" t="str">
        <f t="shared" si="213"/>
        <v>tabletop games</v>
      </c>
      <c r="S2247" s="9">
        <f t="shared" si="214"/>
        <v>41660.70853009259</v>
      </c>
      <c r="T2247" s="9">
        <f t="shared" si="215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s="5" t="str">
        <f t="shared" si="212"/>
        <v>games</v>
      </c>
      <c r="R2248" s="5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s="5" t="str">
        <f t="shared" si="212"/>
        <v>games</v>
      </c>
      <c r="R2249" s="5" t="str">
        <f t="shared" si="213"/>
        <v>tabletop games</v>
      </c>
      <c r="S2249" s="9">
        <f t="shared" si="214"/>
        <v>42200.666261574072</v>
      </c>
      <c r="T2249" s="9">
        <f t="shared" si="215"/>
        <v>42214.666261574072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s="5" t="str">
        <f t="shared" si="212"/>
        <v>games</v>
      </c>
      <c r="R2250" s="5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s="5" t="str">
        <f t="shared" si="212"/>
        <v>games</v>
      </c>
      <c r="R2251" s="5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s="5" t="str">
        <f t="shared" si="212"/>
        <v>games</v>
      </c>
      <c r="R2252" s="5" t="str">
        <f t="shared" si="213"/>
        <v>tabletop games</v>
      </c>
      <c r="S2252" s="9">
        <f t="shared" si="214"/>
        <v>42677.005474537043</v>
      </c>
      <c r="T2252" s="9">
        <f t="shared" si="215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s="5" t="str">
        <f t="shared" si="212"/>
        <v>games</v>
      </c>
      <c r="R2253" s="5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s="5" t="str">
        <f t="shared" si="212"/>
        <v>games</v>
      </c>
      <c r="R2254" s="5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s="5" t="str">
        <f t="shared" si="212"/>
        <v>games</v>
      </c>
      <c r="R2255" s="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s="5" t="str">
        <f t="shared" si="212"/>
        <v>games</v>
      </c>
      <c r="R2256" s="5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s="5" t="str">
        <f t="shared" si="212"/>
        <v>games</v>
      </c>
      <c r="R2257" s="5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s="5" t="str">
        <f t="shared" si="212"/>
        <v>games</v>
      </c>
      <c r="R2258" s="5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s="5" t="str">
        <f t="shared" si="212"/>
        <v>games</v>
      </c>
      <c r="R2259" s="5" t="str">
        <f t="shared" si="213"/>
        <v>tabletop games</v>
      </c>
      <c r="S2259" s="9">
        <f t="shared" si="214"/>
        <v>42505.936678240738</v>
      </c>
      <c r="T2259" s="9">
        <f t="shared" si="215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s="5" t="str">
        <f t="shared" si="212"/>
        <v>games</v>
      </c>
      <c r="R2260" s="5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s="5" t="str">
        <f t="shared" si="212"/>
        <v>games</v>
      </c>
      <c r="R2261" s="5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s="5" t="str">
        <f t="shared" si="212"/>
        <v>games</v>
      </c>
      <c r="R2262" s="5" t="str">
        <f t="shared" si="213"/>
        <v>tabletop games</v>
      </c>
      <c r="S2262" s="9">
        <f t="shared" si="214"/>
        <v>41695.016782407409</v>
      </c>
      <c r="T2262" s="9">
        <f t="shared" si="215"/>
        <v>41724.975115740737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s="5" t="str">
        <f t="shared" si="212"/>
        <v>games</v>
      </c>
      <c r="R2263" s="5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s="5" t="str">
        <f t="shared" si="212"/>
        <v>games</v>
      </c>
      <c r="R2264" s="5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s="5" t="str">
        <f t="shared" si="212"/>
        <v>games</v>
      </c>
      <c r="R2265" s="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s="5" t="str">
        <f t="shared" si="212"/>
        <v>games</v>
      </c>
      <c r="R2266" s="5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s="5" t="str">
        <f t="shared" si="212"/>
        <v>games</v>
      </c>
      <c r="R2267" s="5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s="5" t="str">
        <f t="shared" si="212"/>
        <v>games</v>
      </c>
      <c r="R2268" s="5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s="5" t="str">
        <f t="shared" si="212"/>
        <v>games</v>
      </c>
      <c r="R2269" s="5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s="5" t="str">
        <f t="shared" si="212"/>
        <v>games</v>
      </c>
      <c r="R2270" s="5" t="str">
        <f t="shared" si="213"/>
        <v>tabletop games</v>
      </c>
      <c r="S2270" s="9">
        <f t="shared" si="214"/>
        <v>42776.082349537042</v>
      </c>
      <c r="T2270" s="9">
        <f t="shared" si="215"/>
        <v>42806.082349537042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s="5" t="str">
        <f t="shared" si="212"/>
        <v>games</v>
      </c>
      <c r="R2271" s="5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s="5" t="str">
        <f t="shared" si="212"/>
        <v>games</v>
      </c>
      <c r="R2272" s="5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s="5" t="str">
        <f t="shared" si="212"/>
        <v>games</v>
      </c>
      <c r="R2273" s="5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s="5" t="str">
        <f t="shared" si="212"/>
        <v>games</v>
      </c>
      <c r="R2274" s="5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s="5" t="str">
        <f t="shared" si="212"/>
        <v>games</v>
      </c>
      <c r="R2275" s="5" t="str">
        <f t="shared" si="213"/>
        <v>tabletop games</v>
      </c>
      <c r="S2275" s="9">
        <f t="shared" si="214"/>
        <v>42781.549097222218</v>
      </c>
      <c r="T2275" s="9">
        <f t="shared" si="215"/>
        <v>42806.507430555554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s="5" t="str">
        <f t="shared" si="212"/>
        <v>games</v>
      </c>
      <c r="R2276" s="5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s="5" t="str">
        <f t="shared" si="212"/>
        <v>games</v>
      </c>
      <c r="R2277" s="5" t="str">
        <f t="shared" si="213"/>
        <v>tabletop games</v>
      </c>
      <c r="S2277" s="9">
        <f t="shared" si="214"/>
        <v>41965.616655092592</v>
      </c>
      <c r="T2277" s="9">
        <f t="shared" si="215"/>
        <v>41995.616655092592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s="5" t="str">
        <f t="shared" si="212"/>
        <v>games</v>
      </c>
      <c r="R2278" s="5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s="5" t="str">
        <f t="shared" si="212"/>
        <v>games</v>
      </c>
      <c r="R2279" s="5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s="5" t="str">
        <f t="shared" si="212"/>
        <v>games</v>
      </c>
      <c r="R2280" s="5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s="5" t="str">
        <f t="shared" si="212"/>
        <v>games</v>
      </c>
      <c r="R2281" s="5" t="str">
        <f t="shared" si="213"/>
        <v>tabletop games</v>
      </c>
      <c r="S2281" s="9">
        <f t="shared" si="214"/>
        <v>42020.806701388894</v>
      </c>
      <c r="T2281" s="9">
        <f t="shared" si="215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s="5" t="str">
        <f t="shared" si="212"/>
        <v>games</v>
      </c>
      <c r="R2282" s="5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s="5" t="str">
        <f t="shared" si="212"/>
        <v>music</v>
      </c>
      <c r="R2283" s="5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s="5" t="str">
        <f t="shared" si="212"/>
        <v>music</v>
      </c>
      <c r="R2284" s="5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s="5" t="str">
        <f t="shared" si="212"/>
        <v>music</v>
      </c>
      <c r="R2285" s="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s="5" t="str">
        <f t="shared" si="212"/>
        <v>music</v>
      </c>
      <c r="R2286" s="5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s="5" t="str">
        <f t="shared" si="212"/>
        <v>music</v>
      </c>
      <c r="R2287" s="5" t="str">
        <f t="shared" si="213"/>
        <v>rock</v>
      </c>
      <c r="S2287" s="9">
        <f t="shared" si="214"/>
        <v>41059.185682870375</v>
      </c>
      <c r="T2287" s="9">
        <f t="shared" si="215"/>
        <v>41089.185682870375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s="5" t="str">
        <f t="shared" si="212"/>
        <v>music</v>
      </c>
      <c r="R2288" s="5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s="5" t="str">
        <f t="shared" si="212"/>
        <v>music</v>
      </c>
      <c r="R2289" s="5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s="5" t="str">
        <f t="shared" si="212"/>
        <v>music</v>
      </c>
      <c r="R2290" s="5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s="5" t="str">
        <f t="shared" si="212"/>
        <v>music</v>
      </c>
      <c r="R2291" s="5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s="5" t="str">
        <f t="shared" si="212"/>
        <v>music</v>
      </c>
      <c r="R2292" s="5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s="5" t="str">
        <f t="shared" si="212"/>
        <v>music</v>
      </c>
      <c r="R2293" s="5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s="5" t="str">
        <f t="shared" si="212"/>
        <v>music</v>
      </c>
      <c r="R2294" s="5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s="5" t="str">
        <f t="shared" si="212"/>
        <v>music</v>
      </c>
      <c r="R2295" s="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s="5" t="str">
        <f t="shared" si="212"/>
        <v>music</v>
      </c>
      <c r="R2296" s="5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s="5" t="str">
        <f t="shared" si="212"/>
        <v>music</v>
      </c>
      <c r="R2297" s="5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s="5" t="str">
        <f t="shared" si="212"/>
        <v>music</v>
      </c>
      <c r="R2298" s="5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s="5" t="str">
        <f t="shared" si="212"/>
        <v>music</v>
      </c>
      <c r="R2299" s="5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s="5" t="str">
        <f t="shared" si="212"/>
        <v>music</v>
      </c>
      <c r="R2300" s="5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s="5" t="str">
        <f t="shared" si="212"/>
        <v>music</v>
      </c>
      <c r="R2301" s="5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s="5" t="str">
        <f t="shared" si="212"/>
        <v>music</v>
      </c>
      <c r="R2302" s="5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s="5" t="str">
        <f t="shared" si="212"/>
        <v>music</v>
      </c>
      <c r="R2303" s="5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s="5" t="str">
        <f t="shared" si="212"/>
        <v>music</v>
      </c>
      <c r="R2304" s="5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s="5" t="str">
        <f t="shared" si="212"/>
        <v>music</v>
      </c>
      <c r="R2305" s="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s="5" t="str">
        <f t="shared" si="212"/>
        <v>music</v>
      </c>
      <c r="R2306" s="5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(E2307/D2307)*100</f>
        <v>101.22777777777779</v>
      </c>
      <c r="P2307">
        <f t="shared" ref="P2307:P2370" si="217">E2307/L2307</f>
        <v>109.10778443113773</v>
      </c>
      <c r="Q2307" s="5" t="str">
        <f t="shared" ref="Q2307:Q2370" si="218">LEFT(N2307, SEARCH("/",N2307,1)-1)</f>
        <v>music</v>
      </c>
      <c r="R2307" s="5" t="str">
        <f t="shared" ref="R2307:R2370" si="219">RIGHT(N2307,LEN(N2307)-FIND("/",N2307,1))</f>
        <v>indie rock</v>
      </c>
      <c r="S2307" s="9">
        <f t="shared" ref="S2307:S2370" si="220">DATE(1970,1,1)+(J2307/24/60/60)</f>
        <v>41834.695277777777</v>
      </c>
      <c r="T2307" s="9">
        <f t="shared" ref="T2307:T2370" si="221">DATE(1970,1,1)+(I2307/24/60/60)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s="5" t="str">
        <f t="shared" si="218"/>
        <v>music</v>
      </c>
      <c r="R2308" s="5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s="5" t="str">
        <f t="shared" si="218"/>
        <v>music</v>
      </c>
      <c r="R2309" s="5" t="str">
        <f t="shared" si="219"/>
        <v>indie rock</v>
      </c>
      <c r="S2309" s="9">
        <f t="shared" si="220"/>
        <v>41004.802465277782</v>
      </c>
      <c r="T2309" s="9">
        <f t="shared" si="221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s="5" t="str">
        <f t="shared" si="218"/>
        <v>music</v>
      </c>
      <c r="R2310" s="5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s="5" t="str">
        <f t="shared" si="218"/>
        <v>music</v>
      </c>
      <c r="R2311" s="5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s="5" t="str">
        <f t="shared" si="218"/>
        <v>music</v>
      </c>
      <c r="R2312" s="5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s="5" t="str">
        <f t="shared" si="218"/>
        <v>music</v>
      </c>
      <c r="R2313" s="5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s="5" t="str">
        <f t="shared" si="218"/>
        <v>music</v>
      </c>
      <c r="R2314" s="5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s="5" t="str">
        <f t="shared" si="218"/>
        <v>music</v>
      </c>
      <c r="R2315" s="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s="5" t="str">
        <f t="shared" si="218"/>
        <v>music</v>
      </c>
      <c r="R2316" s="5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s="5" t="str">
        <f t="shared" si="218"/>
        <v>music</v>
      </c>
      <c r="R2317" s="5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s="5" t="str">
        <f t="shared" si="218"/>
        <v>music</v>
      </c>
      <c r="R2318" s="5" t="str">
        <f t="shared" si="219"/>
        <v>indie rock</v>
      </c>
      <c r="S2318" s="9">
        <f t="shared" si="220"/>
        <v>40079.725115740737</v>
      </c>
      <c r="T2318" s="9">
        <f t="shared" si="221"/>
        <v>40156.766666666663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s="5" t="str">
        <f t="shared" si="218"/>
        <v>music</v>
      </c>
      <c r="R2319" s="5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s="5" t="str">
        <f t="shared" si="218"/>
        <v>music</v>
      </c>
      <c r="R2320" s="5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s="5" t="str">
        <f t="shared" si="218"/>
        <v>music</v>
      </c>
      <c r="R2321" s="5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s="5" t="str">
        <f t="shared" si="218"/>
        <v>music</v>
      </c>
      <c r="R2322" s="5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s="5" t="str">
        <f t="shared" si="218"/>
        <v>food</v>
      </c>
      <c r="R2323" s="5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s="5" t="str">
        <f t="shared" si="218"/>
        <v>food</v>
      </c>
      <c r="R2324" s="5" t="str">
        <f t="shared" si="219"/>
        <v>small batch</v>
      </c>
      <c r="S2324" s="9">
        <f t="shared" si="220"/>
        <v>42804.895474537036</v>
      </c>
      <c r="T2324" s="9">
        <f t="shared" si="221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s="5" t="str">
        <f t="shared" si="218"/>
        <v>food</v>
      </c>
      <c r="R2325" s="5" t="str">
        <f t="shared" si="219"/>
        <v>small batch</v>
      </c>
      <c r="S2325" s="9">
        <f t="shared" si="220"/>
        <v>42807.755173611113</v>
      </c>
      <c r="T2325" s="9">
        <f t="shared" si="221"/>
        <v>42814.755173611113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s="5" t="str">
        <f t="shared" si="218"/>
        <v>food</v>
      </c>
      <c r="R2326" s="5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s="5" t="str">
        <f t="shared" si="218"/>
        <v>food</v>
      </c>
      <c r="R2327" s="5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s="5" t="str">
        <f t="shared" si="218"/>
        <v>food</v>
      </c>
      <c r="R2328" s="5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s="5" t="str">
        <f t="shared" si="218"/>
        <v>food</v>
      </c>
      <c r="R2329" s="5" t="str">
        <f t="shared" si="219"/>
        <v>small batch</v>
      </c>
      <c r="S2329" s="9">
        <f t="shared" si="220"/>
        <v>41842.917129629626</v>
      </c>
      <c r="T2329" s="9">
        <f t="shared" si="221"/>
        <v>41877.917129629626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s="5" t="str">
        <f t="shared" si="218"/>
        <v>food</v>
      </c>
      <c r="R2330" s="5" t="str">
        <f t="shared" si="219"/>
        <v>small batch</v>
      </c>
      <c r="S2330" s="9">
        <f t="shared" si="220"/>
        <v>42139.781678240739</v>
      </c>
      <c r="T2330" s="9">
        <f t="shared" si="221"/>
        <v>42169.781678240739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s="5" t="str">
        <f t="shared" si="218"/>
        <v>food</v>
      </c>
      <c r="R2331" s="5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s="5" t="str">
        <f t="shared" si="218"/>
        <v>food</v>
      </c>
      <c r="R2332" s="5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s="5" t="str">
        <f t="shared" si="218"/>
        <v>food</v>
      </c>
      <c r="R2333" s="5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s="5" t="str">
        <f t="shared" si="218"/>
        <v>food</v>
      </c>
      <c r="R2334" s="5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s="5" t="str">
        <f t="shared" si="218"/>
        <v>food</v>
      </c>
      <c r="R2335" s="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s="5" t="str">
        <f t="shared" si="218"/>
        <v>food</v>
      </c>
      <c r="R2336" s="5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s="5" t="str">
        <f t="shared" si="218"/>
        <v>food</v>
      </c>
      <c r="R2337" s="5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s="5" t="str">
        <f t="shared" si="218"/>
        <v>food</v>
      </c>
      <c r="R2338" s="5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s="5" t="str">
        <f t="shared" si="218"/>
        <v>food</v>
      </c>
      <c r="R2339" s="5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s="5" t="str">
        <f t="shared" si="218"/>
        <v>food</v>
      </c>
      <c r="R2340" s="5" t="str">
        <f t="shared" si="219"/>
        <v>small batch</v>
      </c>
      <c r="S2340" s="9">
        <f t="shared" si="220"/>
        <v>41789.89680555556</v>
      </c>
      <c r="T2340" s="9">
        <f t="shared" si="221"/>
        <v>41819.89680555556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s="5" t="str">
        <f t="shared" si="218"/>
        <v>food</v>
      </c>
      <c r="R2341" s="5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s="5" t="str">
        <f t="shared" si="218"/>
        <v>food</v>
      </c>
      <c r="R2342" s="5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s="5" t="str">
        <f t="shared" si="218"/>
        <v>technology</v>
      </c>
      <c r="R2343" s="5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s="5" t="str">
        <f t="shared" si="218"/>
        <v>technology</v>
      </c>
      <c r="R2344" s="5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s="5" t="str">
        <f t="shared" si="218"/>
        <v>technology</v>
      </c>
      <c r="R2345" s="5" t="str">
        <f t="shared" si="219"/>
        <v>web</v>
      </c>
      <c r="S2345" s="9">
        <f t="shared" si="220"/>
        <v>42327.825289351851</v>
      </c>
      <c r="T2345" s="9">
        <f t="shared" si="221"/>
        <v>42377.824305555558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s="5" t="str">
        <f t="shared" si="218"/>
        <v>technology</v>
      </c>
      <c r="R2346" s="5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s="5" t="str">
        <f t="shared" si="218"/>
        <v>technology</v>
      </c>
      <c r="R2347" s="5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s="5" t="str">
        <f t="shared" si="218"/>
        <v>technology</v>
      </c>
      <c r="R2348" s="5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s="5" t="str">
        <f t="shared" si="218"/>
        <v>technology</v>
      </c>
      <c r="R2349" s="5" t="str">
        <f t="shared" si="219"/>
        <v>web</v>
      </c>
      <c r="S2349" s="9">
        <f t="shared" si="220"/>
        <v>42577.607361111106</v>
      </c>
      <c r="T2349" s="9">
        <f t="shared" si="221"/>
        <v>42607.607361111106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s="5" t="str">
        <f t="shared" si="218"/>
        <v>technology</v>
      </c>
      <c r="R2350" s="5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s="5" t="str">
        <f t="shared" si="218"/>
        <v>technology</v>
      </c>
      <c r="R2351" s="5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s="5" t="str">
        <f t="shared" si="218"/>
        <v>technology</v>
      </c>
      <c r="R2352" s="5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s="5" t="str">
        <f t="shared" si="218"/>
        <v>technology</v>
      </c>
      <c r="R2353" s="5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s="5" t="str">
        <f t="shared" si="218"/>
        <v>technology</v>
      </c>
      <c r="R2354" s="5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s="5" t="str">
        <f t="shared" si="218"/>
        <v>technology</v>
      </c>
      <c r="R2355" s="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s="5" t="str">
        <f t="shared" si="218"/>
        <v>technology</v>
      </c>
      <c r="R2356" s="5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s="5" t="str">
        <f t="shared" si="218"/>
        <v>technology</v>
      </c>
      <c r="R2357" s="5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s="5" t="str">
        <f t="shared" si="218"/>
        <v>technology</v>
      </c>
      <c r="R2358" s="5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s="5" t="str">
        <f t="shared" si="218"/>
        <v>technology</v>
      </c>
      <c r="R2359" s="5" t="str">
        <f t="shared" si="219"/>
        <v>web</v>
      </c>
      <c r="S2359" s="9">
        <f t="shared" si="220"/>
        <v>42264.620115740741</v>
      </c>
      <c r="T2359" s="9">
        <f t="shared" si="221"/>
        <v>42294.620115740741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s="5" t="str">
        <f t="shared" si="218"/>
        <v>technology</v>
      </c>
      <c r="R2360" s="5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s="5" t="str">
        <f t="shared" si="218"/>
        <v>technology</v>
      </c>
      <c r="R2361" s="5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s="5" t="str">
        <f t="shared" si="218"/>
        <v>technology</v>
      </c>
      <c r="R2362" s="5" t="str">
        <f t="shared" si="219"/>
        <v>web</v>
      </c>
      <c r="S2362" s="9">
        <f t="shared" si="220"/>
        <v>42377.706944444442</v>
      </c>
      <c r="T2362" s="9">
        <f t="shared" si="221"/>
        <v>42407.706944444442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s="5" t="str">
        <f t="shared" si="218"/>
        <v>technology</v>
      </c>
      <c r="R2363" s="5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s="5" t="str">
        <f t="shared" si="218"/>
        <v>technology</v>
      </c>
      <c r="R2364" s="5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s="5" t="str">
        <f t="shared" si="218"/>
        <v>technology</v>
      </c>
      <c r="R2365" s="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s="5" t="str">
        <f t="shared" si="218"/>
        <v>technology</v>
      </c>
      <c r="R2366" s="5" t="str">
        <f t="shared" si="219"/>
        <v>web</v>
      </c>
      <c r="S2366" s="9">
        <f t="shared" si="220"/>
        <v>42248.934675925928</v>
      </c>
      <c r="T2366" s="9">
        <f t="shared" si="221"/>
        <v>42303.934675925928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s="5" t="str">
        <f t="shared" si="218"/>
        <v>technology</v>
      </c>
      <c r="R2367" s="5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s="5" t="str">
        <f t="shared" si="218"/>
        <v>technology</v>
      </c>
      <c r="R2368" s="5" t="str">
        <f t="shared" si="219"/>
        <v>web</v>
      </c>
      <c r="S2368" s="9">
        <f t="shared" si="220"/>
        <v>42268.531631944446</v>
      </c>
      <c r="T2368" s="9">
        <f t="shared" si="221"/>
        <v>42298.531631944446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s="5" t="str">
        <f t="shared" si="218"/>
        <v>technology</v>
      </c>
      <c r="R2369" s="5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s="5" t="str">
        <f t="shared" si="218"/>
        <v>technology</v>
      </c>
      <c r="R2370" s="5" t="str">
        <f t="shared" si="219"/>
        <v>web</v>
      </c>
      <c r="S2370" s="9">
        <f t="shared" si="220"/>
        <v>42063.721817129626</v>
      </c>
      <c r="T2370" s="9">
        <f t="shared" si="221"/>
        <v>42108.680150462962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(E2371/D2371)*100</f>
        <v>0</v>
      </c>
      <c r="P2371" t="e">
        <f t="shared" ref="P2371:P2434" si="223">E2371/L2371</f>
        <v>#DIV/0!</v>
      </c>
      <c r="Q2371" s="5" t="str">
        <f t="shared" ref="Q2371:Q2434" si="224">LEFT(N2371, SEARCH("/",N2371,1)-1)</f>
        <v>technology</v>
      </c>
      <c r="R2371" s="5" t="str">
        <f t="shared" ref="R2371:R2434" si="225">RIGHT(N2371,LEN(N2371)-FIND("/",N2371,1))</f>
        <v>web</v>
      </c>
      <c r="S2371" s="9">
        <f t="shared" ref="S2371:S2434" si="226">DATE(1970,1,1)+(J2371/24/60/60)</f>
        <v>42380.812627314815</v>
      </c>
      <c r="T2371" s="9">
        <f t="shared" ref="T2371:T2434" si="227">DATE(1970,1,1)+(I2371/24/60/60)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s="5" t="str">
        <f t="shared" si="224"/>
        <v>technology</v>
      </c>
      <c r="R2372" s="5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s="5" t="str">
        <f t="shared" si="224"/>
        <v>technology</v>
      </c>
      <c r="R2373" s="5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s="5" t="str">
        <f t="shared" si="224"/>
        <v>technology</v>
      </c>
      <c r="R2374" s="5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s="5" t="str">
        <f t="shared" si="224"/>
        <v>technology</v>
      </c>
      <c r="R2375" s="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s="5" t="str">
        <f t="shared" si="224"/>
        <v>technology</v>
      </c>
      <c r="R2376" s="5" t="str">
        <f t="shared" si="225"/>
        <v>web</v>
      </c>
      <c r="S2376" s="9">
        <f t="shared" si="226"/>
        <v>42017.843287037038</v>
      </c>
      <c r="T2376" s="9">
        <f t="shared" si="227"/>
        <v>42047.843287037038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s="5" t="str">
        <f t="shared" si="224"/>
        <v>technology</v>
      </c>
      <c r="R2377" s="5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s="5" t="str">
        <f t="shared" si="224"/>
        <v>technology</v>
      </c>
      <c r="R2378" s="5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s="5" t="str">
        <f t="shared" si="224"/>
        <v>technology</v>
      </c>
      <c r="R2379" s="5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s="5" t="str">
        <f t="shared" si="224"/>
        <v>technology</v>
      </c>
      <c r="R2380" s="5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s="5" t="str">
        <f t="shared" si="224"/>
        <v>technology</v>
      </c>
      <c r="R2381" s="5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s="5" t="str">
        <f t="shared" si="224"/>
        <v>technology</v>
      </c>
      <c r="R2382" s="5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s="5" t="str">
        <f t="shared" si="224"/>
        <v>technology</v>
      </c>
      <c r="R2383" s="5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s="5" t="str">
        <f t="shared" si="224"/>
        <v>technology</v>
      </c>
      <c r="R2384" s="5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s="5" t="str">
        <f t="shared" si="224"/>
        <v>technology</v>
      </c>
      <c r="R2385" s="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s="5" t="str">
        <f t="shared" si="224"/>
        <v>technology</v>
      </c>
      <c r="R2386" s="5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s="5" t="str">
        <f t="shared" si="224"/>
        <v>technology</v>
      </c>
      <c r="R2387" s="5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s="5" t="str">
        <f t="shared" si="224"/>
        <v>technology</v>
      </c>
      <c r="R2388" s="5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s="5" t="str">
        <f t="shared" si="224"/>
        <v>technology</v>
      </c>
      <c r="R2389" s="5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s="5" t="str">
        <f t="shared" si="224"/>
        <v>technology</v>
      </c>
      <c r="R2390" s="5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s="5" t="str">
        <f t="shared" si="224"/>
        <v>technology</v>
      </c>
      <c r="R2391" s="5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s="5" t="str">
        <f t="shared" si="224"/>
        <v>technology</v>
      </c>
      <c r="R2392" s="5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s="5" t="str">
        <f t="shared" si="224"/>
        <v>technology</v>
      </c>
      <c r="R2393" s="5" t="str">
        <f t="shared" si="225"/>
        <v>web</v>
      </c>
      <c r="S2393" s="9">
        <f t="shared" si="226"/>
        <v>42064.794490740736</v>
      </c>
      <c r="T2393" s="9">
        <f t="shared" si="227"/>
        <v>42094.752824074072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s="5" t="str">
        <f t="shared" si="224"/>
        <v>technology</v>
      </c>
      <c r="R2394" s="5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s="5" t="str">
        <f t="shared" si="224"/>
        <v>technology</v>
      </c>
      <c r="R2395" s="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s="5" t="str">
        <f t="shared" si="224"/>
        <v>technology</v>
      </c>
      <c r="R2396" s="5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s="5" t="str">
        <f t="shared" si="224"/>
        <v>technology</v>
      </c>
      <c r="R2397" s="5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s="5" t="str">
        <f t="shared" si="224"/>
        <v>technology</v>
      </c>
      <c r="R2398" s="5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s="5" t="str">
        <f t="shared" si="224"/>
        <v>technology</v>
      </c>
      <c r="R2399" s="5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s="5" t="str">
        <f t="shared" si="224"/>
        <v>technology</v>
      </c>
      <c r="R2400" s="5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s="5" t="str">
        <f t="shared" si="224"/>
        <v>technology</v>
      </c>
      <c r="R2401" s="5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s="5" t="str">
        <f t="shared" si="224"/>
        <v>technology</v>
      </c>
      <c r="R2402" s="5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s="5" t="str">
        <f t="shared" si="224"/>
        <v>food</v>
      </c>
      <c r="R2403" s="5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s="5" t="str">
        <f t="shared" si="224"/>
        <v>food</v>
      </c>
      <c r="R2404" s="5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s="5" t="str">
        <f t="shared" si="224"/>
        <v>food</v>
      </c>
      <c r="R2405" s="5" t="str">
        <f t="shared" si="225"/>
        <v>food trucks</v>
      </c>
      <c r="S2405" s="9">
        <f t="shared" si="226"/>
        <v>42399.882615740746</v>
      </c>
      <c r="T2405" s="9">
        <f t="shared" si="227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s="5" t="str">
        <f t="shared" si="224"/>
        <v>food</v>
      </c>
      <c r="R2406" s="5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s="5" t="str">
        <f t="shared" si="224"/>
        <v>food</v>
      </c>
      <c r="R2407" s="5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s="5" t="str">
        <f t="shared" si="224"/>
        <v>food</v>
      </c>
      <c r="R2408" s="5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s="5" t="str">
        <f t="shared" si="224"/>
        <v>food</v>
      </c>
      <c r="R2409" s="5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s="5" t="str">
        <f t="shared" si="224"/>
        <v>food</v>
      </c>
      <c r="R2410" s="5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s="5" t="str">
        <f t="shared" si="224"/>
        <v>food</v>
      </c>
      <c r="R2411" s="5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s="5" t="str">
        <f t="shared" si="224"/>
        <v>food</v>
      </c>
      <c r="R2412" s="5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s="5" t="str">
        <f t="shared" si="224"/>
        <v>food</v>
      </c>
      <c r="R2413" s="5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s="5" t="str">
        <f t="shared" si="224"/>
        <v>food</v>
      </c>
      <c r="R2414" s="5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s="5" t="str">
        <f t="shared" si="224"/>
        <v>food</v>
      </c>
      <c r="R2415" s="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s="5" t="str">
        <f t="shared" si="224"/>
        <v>food</v>
      </c>
      <c r="R2416" s="5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s="5" t="str">
        <f t="shared" si="224"/>
        <v>food</v>
      </c>
      <c r="R2417" s="5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s="5" t="str">
        <f t="shared" si="224"/>
        <v>food</v>
      </c>
      <c r="R2418" s="5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s="5" t="str">
        <f t="shared" si="224"/>
        <v>food</v>
      </c>
      <c r="R2419" s="5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s="5" t="str">
        <f t="shared" si="224"/>
        <v>food</v>
      </c>
      <c r="R2420" s="5" t="str">
        <f t="shared" si="225"/>
        <v>food trucks</v>
      </c>
      <c r="S2420" s="9">
        <f t="shared" si="226"/>
        <v>42027.856990740736</v>
      </c>
      <c r="T2420" s="9">
        <f t="shared" si="227"/>
        <v>42087.815324074072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s="5" t="str">
        <f t="shared" si="224"/>
        <v>food</v>
      </c>
      <c r="R2421" s="5" t="str">
        <f t="shared" si="225"/>
        <v>food trucks</v>
      </c>
      <c r="S2421" s="9">
        <f t="shared" si="226"/>
        <v>41993.738298611112</v>
      </c>
      <c r="T2421" s="9">
        <f t="shared" si="227"/>
        <v>42053.738298611112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s="5" t="str">
        <f t="shared" si="224"/>
        <v>food</v>
      </c>
      <c r="R2422" s="5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s="5" t="str">
        <f t="shared" si="224"/>
        <v>food</v>
      </c>
      <c r="R2423" s="5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s="5" t="str">
        <f t="shared" si="224"/>
        <v>food</v>
      </c>
      <c r="R2424" s="5" t="str">
        <f t="shared" si="225"/>
        <v>food trucks</v>
      </c>
      <c r="S2424" s="9">
        <f t="shared" si="226"/>
        <v>42044.724953703706</v>
      </c>
      <c r="T2424" s="9">
        <f t="shared" si="227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s="5" t="str">
        <f t="shared" si="224"/>
        <v>food</v>
      </c>
      <c r="R2425" s="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s="5" t="str">
        <f t="shared" si="224"/>
        <v>food</v>
      </c>
      <c r="R2426" s="5" t="str">
        <f t="shared" si="225"/>
        <v>food trucks</v>
      </c>
      <c r="S2426" s="9">
        <f t="shared" si="226"/>
        <v>41909.892453703709</v>
      </c>
      <c r="T2426" s="9">
        <f t="shared" si="227"/>
        <v>41939.892453703709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s="5" t="str">
        <f t="shared" si="224"/>
        <v>food</v>
      </c>
      <c r="R2427" s="5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s="5" t="str">
        <f t="shared" si="224"/>
        <v>food</v>
      </c>
      <c r="R2428" s="5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s="5" t="str">
        <f t="shared" si="224"/>
        <v>food</v>
      </c>
      <c r="R2429" s="5" t="str">
        <f t="shared" si="225"/>
        <v>food trucks</v>
      </c>
      <c r="S2429" s="9">
        <f t="shared" si="226"/>
        <v>42412.318668981483</v>
      </c>
      <c r="T2429" s="9">
        <f t="shared" si="227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s="5" t="str">
        <f t="shared" si="224"/>
        <v>food</v>
      </c>
      <c r="R2430" s="5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s="5" t="str">
        <f t="shared" si="224"/>
        <v>food</v>
      </c>
      <c r="R2431" s="5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s="5" t="str">
        <f t="shared" si="224"/>
        <v>food</v>
      </c>
      <c r="R2432" s="5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s="5" t="str">
        <f t="shared" si="224"/>
        <v>food</v>
      </c>
      <c r="R2433" s="5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s="5" t="str">
        <f t="shared" si="224"/>
        <v>food</v>
      </c>
      <c r="R2434" s="5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(E2435/D2435)*100</f>
        <v>0</v>
      </c>
      <c r="P2435" t="e">
        <f t="shared" ref="P2435:P2498" si="229">E2435/L2435</f>
        <v>#DIV/0!</v>
      </c>
      <c r="Q2435" s="5" t="str">
        <f t="shared" ref="Q2435:Q2498" si="230">LEFT(N2435, SEARCH("/",N2435,1)-1)</f>
        <v>food</v>
      </c>
      <c r="R2435" s="5" t="str">
        <f t="shared" ref="R2435:R2498" si="231">RIGHT(N2435,LEN(N2435)-FIND("/",N2435,1))</f>
        <v>food trucks</v>
      </c>
      <c r="S2435" s="9">
        <f t="shared" ref="S2435:S2498" si="232">DATE(1970,1,1)+(J2435/24/60/60)</f>
        <v>42397.89980324074</v>
      </c>
      <c r="T2435" s="9">
        <f t="shared" ref="T2435:T2498" si="233">DATE(1970,1,1)+(I2435/24/60/60)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s="5" t="str">
        <f t="shared" si="230"/>
        <v>food</v>
      </c>
      <c r="R2436" s="5" t="str">
        <f t="shared" si="231"/>
        <v>food trucks</v>
      </c>
      <c r="S2436" s="9">
        <f t="shared" si="232"/>
        <v>42180.186041666668</v>
      </c>
      <c r="T2436" s="9">
        <f t="shared" si="233"/>
        <v>42220.186041666668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s="5" t="str">
        <f t="shared" si="230"/>
        <v>food</v>
      </c>
      <c r="R2437" s="5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s="5" t="str">
        <f t="shared" si="230"/>
        <v>food</v>
      </c>
      <c r="R2438" s="5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s="5" t="str">
        <f t="shared" si="230"/>
        <v>food</v>
      </c>
      <c r="R2439" s="5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s="5" t="str">
        <f t="shared" si="230"/>
        <v>food</v>
      </c>
      <c r="R2440" s="5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s="5" t="str">
        <f t="shared" si="230"/>
        <v>food</v>
      </c>
      <c r="R2441" s="5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s="5" t="str">
        <f t="shared" si="230"/>
        <v>food</v>
      </c>
      <c r="R2442" s="5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s="5" t="str">
        <f t="shared" si="230"/>
        <v>food</v>
      </c>
      <c r="R2443" s="5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s="5" t="str">
        <f t="shared" si="230"/>
        <v>food</v>
      </c>
      <c r="R2444" s="5" t="str">
        <f t="shared" si="231"/>
        <v>small batch</v>
      </c>
      <c r="S2444" s="9">
        <f t="shared" si="232"/>
        <v>42052.666990740741</v>
      </c>
      <c r="T2444" s="9">
        <f t="shared" si="233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s="5" t="str">
        <f t="shared" si="230"/>
        <v>food</v>
      </c>
      <c r="R2445" s="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s="5" t="str">
        <f t="shared" si="230"/>
        <v>food</v>
      </c>
      <c r="R2446" s="5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s="5" t="str">
        <f t="shared" si="230"/>
        <v>food</v>
      </c>
      <c r="R2447" s="5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s="5" t="str">
        <f t="shared" si="230"/>
        <v>food</v>
      </c>
      <c r="R2448" s="5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s="5" t="str">
        <f t="shared" si="230"/>
        <v>food</v>
      </c>
      <c r="R2449" s="5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s="5" t="str">
        <f t="shared" si="230"/>
        <v>food</v>
      </c>
      <c r="R2450" s="5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s="5" t="str">
        <f t="shared" si="230"/>
        <v>food</v>
      </c>
      <c r="R2451" s="5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s="5" t="str">
        <f t="shared" si="230"/>
        <v>food</v>
      </c>
      <c r="R2452" s="5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s="5" t="str">
        <f t="shared" si="230"/>
        <v>food</v>
      </c>
      <c r="R2453" s="5" t="str">
        <f t="shared" si="231"/>
        <v>small batch</v>
      </c>
      <c r="S2453" s="9">
        <f t="shared" si="232"/>
        <v>42779.908449074072</v>
      </c>
      <c r="T2453" s="9">
        <f t="shared" si="233"/>
        <v>42799.908449074072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s="5" t="str">
        <f t="shared" si="230"/>
        <v>food</v>
      </c>
      <c r="R2454" s="5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s="5" t="str">
        <f t="shared" si="230"/>
        <v>food</v>
      </c>
      <c r="R2455" s="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s="5" t="str">
        <f t="shared" si="230"/>
        <v>food</v>
      </c>
      <c r="R2456" s="5" t="str">
        <f t="shared" si="231"/>
        <v>small batch</v>
      </c>
      <c r="S2456" s="9">
        <f t="shared" si="232"/>
        <v>42770.201481481483</v>
      </c>
      <c r="T2456" s="9">
        <f t="shared" si="233"/>
        <v>42805.201481481483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s="5" t="str">
        <f t="shared" si="230"/>
        <v>food</v>
      </c>
      <c r="R2457" s="5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s="5" t="str">
        <f t="shared" si="230"/>
        <v>food</v>
      </c>
      <c r="R2458" s="5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s="5" t="str">
        <f t="shared" si="230"/>
        <v>food</v>
      </c>
      <c r="R2459" s="5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s="5" t="str">
        <f t="shared" si="230"/>
        <v>food</v>
      </c>
      <c r="R2460" s="5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s="5" t="str">
        <f t="shared" si="230"/>
        <v>food</v>
      </c>
      <c r="R2461" s="5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s="5" t="str">
        <f t="shared" si="230"/>
        <v>food</v>
      </c>
      <c r="R2462" s="5" t="str">
        <f t="shared" si="231"/>
        <v>small batch</v>
      </c>
      <c r="S2462" s="9">
        <f t="shared" si="232"/>
        <v>42704.187118055554</v>
      </c>
      <c r="T2462" s="9">
        <f t="shared" si="233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s="5" t="str">
        <f t="shared" si="230"/>
        <v>music</v>
      </c>
      <c r="R2463" s="5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s="5" t="str">
        <f t="shared" si="230"/>
        <v>music</v>
      </c>
      <c r="R2464" s="5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s="5" t="str">
        <f t="shared" si="230"/>
        <v>music</v>
      </c>
      <c r="R2465" s="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s="5" t="str">
        <f t="shared" si="230"/>
        <v>music</v>
      </c>
      <c r="R2466" s="5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s="5" t="str">
        <f t="shared" si="230"/>
        <v>music</v>
      </c>
      <c r="R2467" s="5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s="5" t="str">
        <f t="shared" si="230"/>
        <v>music</v>
      </c>
      <c r="R2468" s="5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s="5" t="str">
        <f t="shared" si="230"/>
        <v>music</v>
      </c>
      <c r="R2469" s="5" t="str">
        <f t="shared" si="231"/>
        <v>indie rock</v>
      </c>
      <c r="S2469" s="9">
        <f t="shared" si="232"/>
        <v>41025.874201388884</v>
      </c>
      <c r="T2469" s="9">
        <f t="shared" si="233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s="5" t="str">
        <f t="shared" si="230"/>
        <v>music</v>
      </c>
      <c r="R2470" s="5" t="str">
        <f t="shared" si="231"/>
        <v>indie rock</v>
      </c>
      <c r="S2470" s="9">
        <f t="shared" si="232"/>
        <v>41174.154178240744</v>
      </c>
      <c r="T2470" s="9">
        <f t="shared" si="233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s="5" t="str">
        <f t="shared" si="230"/>
        <v>music</v>
      </c>
      <c r="R2471" s="5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s="5" t="str">
        <f t="shared" si="230"/>
        <v>music</v>
      </c>
      <c r="R2472" s="5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s="5" t="str">
        <f t="shared" si="230"/>
        <v>music</v>
      </c>
      <c r="R2473" s="5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s="5" t="str">
        <f t="shared" si="230"/>
        <v>music</v>
      </c>
      <c r="R2474" s="5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s="5" t="str">
        <f t="shared" si="230"/>
        <v>music</v>
      </c>
      <c r="R2475" s="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s="5" t="str">
        <f t="shared" si="230"/>
        <v>music</v>
      </c>
      <c r="R2476" s="5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s="5" t="str">
        <f t="shared" si="230"/>
        <v>music</v>
      </c>
      <c r="R2477" s="5" t="str">
        <f t="shared" si="231"/>
        <v>indie rock</v>
      </c>
      <c r="S2477" s="9">
        <f t="shared" si="232"/>
        <v>40310.287673611107</v>
      </c>
      <c r="T2477" s="9">
        <f t="shared" si="233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s="5" t="str">
        <f t="shared" si="230"/>
        <v>music</v>
      </c>
      <c r="R2478" s="5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s="5" t="str">
        <f t="shared" si="230"/>
        <v>music</v>
      </c>
      <c r="R2479" s="5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s="5" t="str">
        <f t="shared" si="230"/>
        <v>music</v>
      </c>
      <c r="R2480" s="5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s="5" t="str">
        <f t="shared" si="230"/>
        <v>music</v>
      </c>
      <c r="R2481" s="5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s="5" t="str">
        <f t="shared" si="230"/>
        <v>music</v>
      </c>
      <c r="R2482" s="5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s="5" t="str">
        <f t="shared" si="230"/>
        <v>music</v>
      </c>
      <c r="R2483" s="5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s="5" t="str">
        <f t="shared" si="230"/>
        <v>music</v>
      </c>
      <c r="R2484" s="5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s="5" t="str">
        <f t="shared" si="230"/>
        <v>music</v>
      </c>
      <c r="R2485" s="5" t="str">
        <f t="shared" si="231"/>
        <v>indie rock</v>
      </c>
      <c r="S2485" s="9">
        <f t="shared" si="232"/>
        <v>40970.750034722223</v>
      </c>
      <c r="T2485" s="9">
        <f t="shared" si="233"/>
        <v>41030.708368055552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s="5" t="str">
        <f t="shared" si="230"/>
        <v>music</v>
      </c>
      <c r="R2486" s="5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s="5" t="str">
        <f t="shared" si="230"/>
        <v>music</v>
      </c>
      <c r="R2487" s="5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s="5" t="str">
        <f t="shared" si="230"/>
        <v>music</v>
      </c>
      <c r="R2488" s="5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s="5" t="str">
        <f t="shared" si="230"/>
        <v>music</v>
      </c>
      <c r="R2489" s="5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s="5" t="str">
        <f t="shared" si="230"/>
        <v>music</v>
      </c>
      <c r="R2490" s="5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s="5" t="str">
        <f t="shared" si="230"/>
        <v>music</v>
      </c>
      <c r="R2491" s="5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s="5" t="str">
        <f t="shared" si="230"/>
        <v>music</v>
      </c>
      <c r="R2492" s="5" t="str">
        <f t="shared" si="231"/>
        <v>indie rock</v>
      </c>
      <c r="S2492" s="9">
        <f t="shared" si="232"/>
        <v>41023.227731481486</v>
      </c>
      <c r="T2492" s="9">
        <f t="shared" si="233"/>
        <v>41083.227731481486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s="5" t="str">
        <f t="shared" si="230"/>
        <v>music</v>
      </c>
      <c r="R2493" s="5" t="str">
        <f t="shared" si="231"/>
        <v>indie rock</v>
      </c>
      <c r="S2493" s="9">
        <f t="shared" si="232"/>
        <v>40542.839282407404</v>
      </c>
      <c r="T2493" s="9">
        <f t="shared" si="233"/>
        <v>40559.077083333337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s="5" t="str">
        <f t="shared" si="230"/>
        <v>music</v>
      </c>
      <c r="R2494" s="5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s="5" t="str">
        <f t="shared" si="230"/>
        <v>music</v>
      </c>
      <c r="R2495" s="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s="5" t="str">
        <f t="shared" si="230"/>
        <v>music</v>
      </c>
      <c r="R2496" s="5" t="str">
        <f t="shared" si="231"/>
        <v>indie rock</v>
      </c>
      <c r="S2496" s="9">
        <f t="shared" si="232"/>
        <v>41022.645185185189</v>
      </c>
      <c r="T2496" s="9">
        <f t="shared" si="233"/>
        <v>41052.645185185189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s="5" t="str">
        <f t="shared" si="230"/>
        <v>music</v>
      </c>
      <c r="R2497" s="5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s="5" t="str">
        <f t="shared" si="230"/>
        <v>music</v>
      </c>
      <c r="R2498" s="5" t="str">
        <f t="shared" si="231"/>
        <v>indie rock</v>
      </c>
      <c r="S2498" s="9">
        <f t="shared" si="232"/>
        <v>41327.996435185181</v>
      </c>
      <c r="T2498" s="9">
        <f t="shared" si="233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(E2499/D2499)*100</f>
        <v>112.7715</v>
      </c>
      <c r="P2499">
        <f t="shared" ref="P2499:P2562" si="235">E2499/L2499</f>
        <v>80.551071428571419</v>
      </c>
      <c r="Q2499" s="5" t="str">
        <f t="shared" ref="Q2499:Q2562" si="236">LEFT(N2499, SEARCH("/",N2499,1)-1)</f>
        <v>music</v>
      </c>
      <c r="R2499" s="5" t="str">
        <f t="shared" ref="R2499:R2562" si="237">RIGHT(N2499,LEN(N2499)-FIND("/",N2499,1))</f>
        <v>indie rock</v>
      </c>
      <c r="S2499" s="9">
        <f t="shared" ref="S2499:S2562" si="238">DATE(1970,1,1)+(J2499/24/60/60)</f>
        <v>40730.878912037035</v>
      </c>
      <c r="T2499" s="9">
        <f t="shared" ref="T2499:T2562" si="239">DATE(1970,1,1)+(I2499/24/60/60)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s="5" t="str">
        <f t="shared" si="236"/>
        <v>music</v>
      </c>
      <c r="R2500" s="5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s="5" t="str">
        <f t="shared" si="236"/>
        <v>music</v>
      </c>
      <c r="R2501" s="5" t="str">
        <f t="shared" si="237"/>
        <v>indie rock</v>
      </c>
      <c r="S2501" s="9">
        <f t="shared" si="238"/>
        <v>41226.648576388892</v>
      </c>
      <c r="T2501" s="9">
        <f t="shared" si="23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s="5" t="str">
        <f t="shared" si="236"/>
        <v>music</v>
      </c>
      <c r="R2502" s="5" t="str">
        <f t="shared" si="237"/>
        <v>indie rock</v>
      </c>
      <c r="S2502" s="9">
        <f t="shared" si="238"/>
        <v>41053.772858796292</v>
      </c>
      <c r="T2502" s="9">
        <f t="shared" si="239"/>
        <v>41083.772858796292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s="5" t="str">
        <f t="shared" si="236"/>
        <v>food</v>
      </c>
      <c r="R2503" s="5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s="5" t="str">
        <f t="shared" si="236"/>
        <v>food</v>
      </c>
      <c r="R2504" s="5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s="5" t="str">
        <f t="shared" si="236"/>
        <v>food</v>
      </c>
      <c r="R2505" s="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s="5" t="str">
        <f t="shared" si="236"/>
        <v>food</v>
      </c>
      <c r="R2506" s="5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s="5" t="str">
        <f t="shared" si="236"/>
        <v>food</v>
      </c>
      <c r="R2507" s="5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s="5" t="str">
        <f t="shared" si="236"/>
        <v>food</v>
      </c>
      <c r="R2508" s="5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s="5" t="str">
        <f t="shared" si="236"/>
        <v>food</v>
      </c>
      <c r="R2509" s="5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s="5" t="str">
        <f t="shared" si="236"/>
        <v>food</v>
      </c>
      <c r="R2510" s="5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s="5" t="str">
        <f t="shared" si="236"/>
        <v>food</v>
      </c>
      <c r="R2511" s="5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s="5" t="str">
        <f t="shared" si="236"/>
        <v>food</v>
      </c>
      <c r="R2512" s="5" t="str">
        <f t="shared" si="237"/>
        <v>restaurants</v>
      </c>
      <c r="S2512" s="9">
        <f t="shared" si="238"/>
        <v>42078.997361111113</v>
      </c>
      <c r="T2512" s="9">
        <f t="shared" si="239"/>
        <v>42138.997361111113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s="5" t="str">
        <f t="shared" si="236"/>
        <v>food</v>
      </c>
      <c r="R2513" s="5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s="5" t="str">
        <f t="shared" si="236"/>
        <v>food</v>
      </c>
      <c r="R2514" s="5" t="str">
        <f t="shared" si="237"/>
        <v>restaurants</v>
      </c>
      <c r="S2514" s="9">
        <f t="shared" si="238"/>
        <v>41971.876863425932</v>
      </c>
      <c r="T2514" s="9">
        <f t="shared" si="239"/>
        <v>41986.876863425932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s="5" t="str">
        <f t="shared" si="236"/>
        <v>food</v>
      </c>
      <c r="R2515" s="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s="5" t="str">
        <f t="shared" si="236"/>
        <v>food</v>
      </c>
      <c r="R2516" s="5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s="5" t="str">
        <f t="shared" si="236"/>
        <v>food</v>
      </c>
      <c r="R2517" s="5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s="5" t="str">
        <f t="shared" si="236"/>
        <v>food</v>
      </c>
      <c r="R2518" s="5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s="5" t="str">
        <f t="shared" si="236"/>
        <v>food</v>
      </c>
      <c r="R2519" s="5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s="5" t="str">
        <f t="shared" si="236"/>
        <v>food</v>
      </c>
      <c r="R2520" s="5" t="str">
        <f t="shared" si="237"/>
        <v>restaurants</v>
      </c>
      <c r="S2520" s="9">
        <f t="shared" si="238"/>
        <v>41926.680879629625</v>
      </c>
      <c r="T2520" s="9">
        <f t="shared" si="23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s="5" t="str">
        <f t="shared" si="236"/>
        <v>food</v>
      </c>
      <c r="R2521" s="5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s="5" t="str">
        <f t="shared" si="236"/>
        <v>food</v>
      </c>
      <c r="R2522" s="5" t="str">
        <f t="shared" si="237"/>
        <v>restaurants</v>
      </c>
      <c r="S2522" s="9">
        <f t="shared" si="238"/>
        <v>42612.600520833337</v>
      </c>
      <c r="T2522" s="9">
        <f t="shared" si="239"/>
        <v>42658.806250000001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s="5" t="str">
        <f t="shared" si="236"/>
        <v>music</v>
      </c>
      <c r="R2523" s="5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s="5" t="str">
        <f t="shared" si="236"/>
        <v>music</v>
      </c>
      <c r="R2524" s="5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s="5" t="str">
        <f t="shared" si="236"/>
        <v>music</v>
      </c>
      <c r="R2525" s="5" t="str">
        <f t="shared" si="237"/>
        <v>classical music</v>
      </c>
      <c r="S2525" s="9">
        <f t="shared" si="238"/>
        <v>41930.975601851853</v>
      </c>
      <c r="T2525" s="9">
        <f t="shared" si="239"/>
        <v>41961.017268518517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s="5" t="str">
        <f t="shared" si="236"/>
        <v>music</v>
      </c>
      <c r="R2526" s="5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s="5" t="str">
        <f t="shared" si="236"/>
        <v>music</v>
      </c>
      <c r="R2527" s="5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s="5" t="str">
        <f t="shared" si="236"/>
        <v>music</v>
      </c>
      <c r="R2528" s="5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s="5" t="str">
        <f t="shared" si="236"/>
        <v>music</v>
      </c>
      <c r="R2529" s="5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s="5" t="str">
        <f t="shared" si="236"/>
        <v>music</v>
      </c>
      <c r="R2530" s="5" t="str">
        <f t="shared" si="237"/>
        <v>classical music</v>
      </c>
      <c r="S2530" s="9">
        <f t="shared" si="238"/>
        <v>42217.83452546296</v>
      </c>
      <c r="T2530" s="9">
        <f t="shared" si="23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s="5" t="str">
        <f t="shared" si="236"/>
        <v>music</v>
      </c>
      <c r="R2531" s="5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s="5" t="str">
        <f t="shared" si="236"/>
        <v>music</v>
      </c>
      <c r="R2532" s="5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s="5" t="str">
        <f t="shared" si="236"/>
        <v>music</v>
      </c>
      <c r="R2533" s="5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s="5" t="str">
        <f t="shared" si="236"/>
        <v>music</v>
      </c>
      <c r="R2534" s="5" t="str">
        <f t="shared" si="237"/>
        <v>classical music</v>
      </c>
      <c r="S2534" s="9">
        <f t="shared" si="238"/>
        <v>41107.849143518513</v>
      </c>
      <c r="T2534" s="9">
        <f t="shared" si="239"/>
        <v>41137.849143518513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s="5" t="str">
        <f t="shared" si="236"/>
        <v>music</v>
      </c>
      <c r="R2535" s="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s="5" t="str">
        <f t="shared" si="236"/>
        <v>music</v>
      </c>
      <c r="R2536" s="5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s="5" t="str">
        <f t="shared" si="236"/>
        <v>music</v>
      </c>
      <c r="R2537" s="5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s="5" t="str">
        <f t="shared" si="236"/>
        <v>music</v>
      </c>
      <c r="R2538" s="5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s="5" t="str">
        <f t="shared" si="236"/>
        <v>music</v>
      </c>
      <c r="R2539" s="5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s="5" t="str">
        <f t="shared" si="236"/>
        <v>music</v>
      </c>
      <c r="R2540" s="5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s="5" t="str">
        <f t="shared" si="236"/>
        <v>music</v>
      </c>
      <c r="R2541" s="5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s="5" t="str">
        <f t="shared" si="236"/>
        <v>music</v>
      </c>
      <c r="R2542" s="5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s="5" t="str">
        <f t="shared" si="236"/>
        <v>music</v>
      </c>
      <c r="R2543" s="5" t="str">
        <f t="shared" si="237"/>
        <v>classical music</v>
      </c>
      <c r="S2543" s="9">
        <f t="shared" si="238"/>
        <v>41483.449282407411</v>
      </c>
      <c r="T2543" s="9">
        <f t="shared" si="239"/>
        <v>41543.449282407411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s="5" t="str">
        <f t="shared" si="236"/>
        <v>music</v>
      </c>
      <c r="R2544" s="5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s="5" t="str">
        <f t="shared" si="236"/>
        <v>music</v>
      </c>
      <c r="R2545" s="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s="5" t="str">
        <f t="shared" si="236"/>
        <v>music</v>
      </c>
      <c r="R2546" s="5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s="5" t="str">
        <f t="shared" si="236"/>
        <v>music</v>
      </c>
      <c r="R2547" s="5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s="5" t="str">
        <f t="shared" si="236"/>
        <v>music</v>
      </c>
      <c r="R2548" s="5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s="5" t="str">
        <f t="shared" si="236"/>
        <v>music</v>
      </c>
      <c r="R2549" s="5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s="5" t="str">
        <f t="shared" si="236"/>
        <v>music</v>
      </c>
      <c r="R2550" s="5" t="str">
        <f t="shared" si="237"/>
        <v>classical music</v>
      </c>
      <c r="S2550" s="9">
        <f t="shared" si="238"/>
        <v>42618.625428240739</v>
      </c>
      <c r="T2550" s="9">
        <f t="shared" si="23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s="5" t="str">
        <f t="shared" si="236"/>
        <v>music</v>
      </c>
      <c r="R2551" s="5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s="5" t="str">
        <f t="shared" si="236"/>
        <v>music</v>
      </c>
      <c r="R2552" s="5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s="5" t="str">
        <f t="shared" si="236"/>
        <v>music</v>
      </c>
      <c r="R2553" s="5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s="5" t="str">
        <f t="shared" si="236"/>
        <v>music</v>
      </c>
      <c r="R2554" s="5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s="5" t="str">
        <f t="shared" si="236"/>
        <v>music</v>
      </c>
      <c r="R2555" s="5" t="str">
        <f t="shared" si="237"/>
        <v>classical music</v>
      </c>
      <c r="S2555" s="9">
        <f t="shared" si="238"/>
        <v>41113.199155092589</v>
      </c>
      <c r="T2555" s="9">
        <f t="shared" si="239"/>
        <v>41173.199155092589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s="5" t="str">
        <f t="shared" si="236"/>
        <v>music</v>
      </c>
      <c r="R2556" s="5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s="5" t="str">
        <f t="shared" si="236"/>
        <v>music</v>
      </c>
      <c r="R2557" s="5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s="5" t="str">
        <f t="shared" si="236"/>
        <v>music</v>
      </c>
      <c r="R2558" s="5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s="5" t="str">
        <f t="shared" si="236"/>
        <v>music</v>
      </c>
      <c r="R2559" s="5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s="5" t="str">
        <f t="shared" si="236"/>
        <v>music</v>
      </c>
      <c r="R2560" s="5" t="str">
        <f t="shared" si="237"/>
        <v>classical music</v>
      </c>
      <c r="S2560" s="9">
        <f t="shared" si="238"/>
        <v>42093.860023148147</v>
      </c>
      <c r="T2560" s="9">
        <f t="shared" si="239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s="5" t="str">
        <f t="shared" si="236"/>
        <v>music</v>
      </c>
      <c r="R2561" s="5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s="5" t="str">
        <f t="shared" si="236"/>
        <v>music</v>
      </c>
      <c r="R2562" s="5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(E2563/D2563)*100</f>
        <v>0</v>
      </c>
      <c r="P2563" t="e">
        <f t="shared" ref="P2563:P2626" si="241">E2563/L2563</f>
        <v>#DIV/0!</v>
      </c>
      <c r="Q2563" s="5" t="str">
        <f t="shared" ref="Q2563:Q2626" si="242">LEFT(N2563, SEARCH("/",N2563,1)-1)</f>
        <v>food</v>
      </c>
      <c r="R2563" s="5" t="str">
        <f t="shared" ref="R2563:R2626" si="243">RIGHT(N2563,LEN(N2563)-FIND("/",N2563,1))</f>
        <v>food trucks</v>
      </c>
      <c r="S2563" s="9">
        <f t="shared" ref="S2563:S2626" si="244">DATE(1970,1,1)+(J2563/24/60/60)</f>
        <v>42260.528807870374</v>
      </c>
      <c r="T2563" s="9">
        <f t="shared" ref="T2563:T2626" si="245">DATE(1970,1,1)+(I2563/24/60/60)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s="5" t="str">
        <f t="shared" si="242"/>
        <v>food</v>
      </c>
      <c r="R2564" s="5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s="5" t="str">
        <f t="shared" si="242"/>
        <v>food</v>
      </c>
      <c r="R2565" s="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s="5" t="str">
        <f t="shared" si="242"/>
        <v>food</v>
      </c>
      <c r="R2566" s="5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s="5" t="str">
        <f t="shared" si="242"/>
        <v>food</v>
      </c>
      <c r="R2567" s="5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s="5" t="str">
        <f t="shared" si="242"/>
        <v>food</v>
      </c>
      <c r="R2568" s="5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s="5" t="str">
        <f t="shared" si="242"/>
        <v>food</v>
      </c>
      <c r="R2569" s="5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s="5" t="str">
        <f t="shared" si="242"/>
        <v>food</v>
      </c>
      <c r="R2570" s="5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s="5" t="str">
        <f t="shared" si="242"/>
        <v>food</v>
      </c>
      <c r="R2571" s="5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s="5" t="str">
        <f t="shared" si="242"/>
        <v>food</v>
      </c>
      <c r="R2572" s="5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s="5" t="str">
        <f t="shared" si="242"/>
        <v>food</v>
      </c>
      <c r="R2573" s="5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s="5" t="str">
        <f t="shared" si="242"/>
        <v>food</v>
      </c>
      <c r="R2574" s="5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s="5" t="str">
        <f t="shared" si="242"/>
        <v>food</v>
      </c>
      <c r="R2575" s="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s="5" t="str">
        <f t="shared" si="242"/>
        <v>food</v>
      </c>
      <c r="R2576" s="5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s="5" t="str">
        <f t="shared" si="242"/>
        <v>food</v>
      </c>
      <c r="R2577" s="5" t="str">
        <f t="shared" si="243"/>
        <v>food trucks</v>
      </c>
      <c r="S2577" s="9">
        <f t="shared" si="244"/>
        <v>41986.108726851853</v>
      </c>
      <c r="T2577" s="9">
        <f t="shared" si="245"/>
        <v>42016.108726851853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s="5" t="str">
        <f t="shared" si="242"/>
        <v>food</v>
      </c>
      <c r="R2578" s="5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s="5" t="str">
        <f t="shared" si="242"/>
        <v>food</v>
      </c>
      <c r="R2579" s="5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s="5" t="str">
        <f t="shared" si="242"/>
        <v>food</v>
      </c>
      <c r="R2580" s="5" t="str">
        <f t="shared" si="243"/>
        <v>food trucks</v>
      </c>
      <c r="S2580" s="9">
        <f t="shared" si="244"/>
        <v>42238.022905092592</v>
      </c>
      <c r="T2580" s="9">
        <f t="shared" si="245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s="5" t="str">
        <f t="shared" si="242"/>
        <v>food</v>
      </c>
      <c r="R2581" s="5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s="5" t="str">
        <f t="shared" si="242"/>
        <v>food</v>
      </c>
      <c r="R2582" s="5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s="5" t="str">
        <f t="shared" si="242"/>
        <v>food</v>
      </c>
      <c r="R2583" s="5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s="5" t="str">
        <f t="shared" si="242"/>
        <v>food</v>
      </c>
      <c r="R2584" s="5" t="str">
        <f t="shared" si="243"/>
        <v>food trucks</v>
      </c>
      <c r="S2584" s="9">
        <f t="shared" si="244"/>
        <v>42642.98881944445</v>
      </c>
      <c r="T2584" s="9">
        <f t="shared" si="245"/>
        <v>42672.98881944445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s="5" t="str">
        <f t="shared" si="242"/>
        <v>food</v>
      </c>
      <c r="R2585" s="5" t="str">
        <f t="shared" si="243"/>
        <v>food trucks</v>
      </c>
      <c r="S2585" s="9">
        <f t="shared" si="244"/>
        <v>42019.769444444442</v>
      </c>
      <c r="T2585" s="9">
        <f t="shared" si="245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s="5" t="str">
        <f t="shared" si="242"/>
        <v>food</v>
      </c>
      <c r="R2586" s="5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s="5" t="str">
        <f t="shared" si="242"/>
        <v>food</v>
      </c>
      <c r="R2587" s="5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s="5" t="str">
        <f t="shared" si="242"/>
        <v>food</v>
      </c>
      <c r="R2588" s="5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s="5" t="str">
        <f t="shared" si="242"/>
        <v>food</v>
      </c>
      <c r="R2589" s="5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s="5" t="str">
        <f t="shared" si="242"/>
        <v>food</v>
      </c>
      <c r="R2590" s="5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s="5" t="str">
        <f t="shared" si="242"/>
        <v>food</v>
      </c>
      <c r="R2591" s="5" t="str">
        <f t="shared" si="243"/>
        <v>food trucks</v>
      </c>
      <c r="S2591" s="9">
        <f t="shared" si="244"/>
        <v>42422.536192129628</v>
      </c>
      <c r="T2591" s="9">
        <f t="shared" si="245"/>
        <v>42452.494525462957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s="5" t="str">
        <f t="shared" si="242"/>
        <v>food</v>
      </c>
      <c r="R2592" s="5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s="5" t="str">
        <f t="shared" si="242"/>
        <v>food</v>
      </c>
      <c r="R2593" s="5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s="5" t="str">
        <f t="shared" si="242"/>
        <v>food</v>
      </c>
      <c r="R2594" s="5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s="5" t="str">
        <f t="shared" si="242"/>
        <v>food</v>
      </c>
      <c r="R2595" s="5" t="str">
        <f t="shared" si="243"/>
        <v>food trucks</v>
      </c>
      <c r="S2595" s="9">
        <f t="shared" si="244"/>
        <v>42089.845208333332</v>
      </c>
      <c r="T2595" s="9">
        <f t="shared" si="245"/>
        <v>42119.845208333332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s="5" t="str">
        <f t="shared" si="242"/>
        <v>food</v>
      </c>
      <c r="R2596" s="5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s="5" t="str">
        <f t="shared" si="242"/>
        <v>food</v>
      </c>
      <c r="R2597" s="5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s="5" t="str">
        <f t="shared" si="242"/>
        <v>food</v>
      </c>
      <c r="R2598" s="5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s="5" t="str">
        <f t="shared" si="242"/>
        <v>food</v>
      </c>
      <c r="R2599" s="5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s="5" t="str">
        <f t="shared" si="242"/>
        <v>food</v>
      </c>
      <c r="R2600" s="5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s="5" t="str">
        <f t="shared" si="242"/>
        <v>food</v>
      </c>
      <c r="R2601" s="5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s="5" t="str">
        <f t="shared" si="242"/>
        <v>food</v>
      </c>
      <c r="R2602" s="5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s="5" t="str">
        <f t="shared" si="242"/>
        <v>technology</v>
      </c>
      <c r="R2603" s="5" t="str">
        <f t="shared" si="243"/>
        <v>space exploration</v>
      </c>
      <c r="S2603" s="9">
        <f t="shared" si="244"/>
        <v>41150.902187500003</v>
      </c>
      <c r="T2603" s="9">
        <f t="shared" si="245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s="5" t="str">
        <f t="shared" si="242"/>
        <v>technology</v>
      </c>
      <c r="R2604" s="5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s="5" t="str">
        <f t="shared" si="242"/>
        <v>technology</v>
      </c>
      <c r="R2605" s="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s="5" t="str">
        <f t="shared" si="242"/>
        <v>technology</v>
      </c>
      <c r="R2606" s="5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s="5" t="str">
        <f t="shared" si="242"/>
        <v>technology</v>
      </c>
      <c r="R2607" s="5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s="5" t="str">
        <f t="shared" si="242"/>
        <v>technology</v>
      </c>
      <c r="R2608" s="5" t="str">
        <f t="shared" si="243"/>
        <v>space exploration</v>
      </c>
      <c r="S2608" s="9">
        <f t="shared" si="244"/>
        <v>41726.712754629625</v>
      </c>
      <c r="T2608" s="9">
        <f t="shared" si="245"/>
        <v>41758.712754629625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s="5" t="str">
        <f t="shared" si="242"/>
        <v>technology</v>
      </c>
      <c r="R2609" s="5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s="5" t="str">
        <f t="shared" si="242"/>
        <v>technology</v>
      </c>
      <c r="R2610" s="5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s="5" t="str">
        <f t="shared" si="242"/>
        <v>technology</v>
      </c>
      <c r="R2611" s="5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s="5" t="str">
        <f t="shared" si="242"/>
        <v>technology</v>
      </c>
      <c r="R2612" s="5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s="5" t="str">
        <f t="shared" si="242"/>
        <v>technology</v>
      </c>
      <c r="R2613" s="5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s="5" t="str">
        <f t="shared" si="242"/>
        <v>technology</v>
      </c>
      <c r="R2614" s="5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s="5" t="str">
        <f t="shared" si="242"/>
        <v>technology</v>
      </c>
      <c r="R2615" s="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s="5" t="str">
        <f t="shared" si="242"/>
        <v>technology</v>
      </c>
      <c r="R2616" s="5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s="5" t="str">
        <f t="shared" si="242"/>
        <v>technology</v>
      </c>
      <c r="R2617" s="5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s="5" t="str">
        <f t="shared" si="242"/>
        <v>technology</v>
      </c>
      <c r="R2618" s="5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s="5" t="str">
        <f t="shared" si="242"/>
        <v>technology</v>
      </c>
      <c r="R2619" s="5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s="5" t="str">
        <f t="shared" si="242"/>
        <v>technology</v>
      </c>
      <c r="R2620" s="5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s="5" t="str">
        <f t="shared" si="242"/>
        <v>technology</v>
      </c>
      <c r="R2621" s="5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s="5" t="str">
        <f t="shared" si="242"/>
        <v>technology</v>
      </c>
      <c r="R2622" s="5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s="5" t="str">
        <f t="shared" si="242"/>
        <v>technology</v>
      </c>
      <c r="R2623" s="5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s="5" t="str">
        <f t="shared" si="242"/>
        <v>technology</v>
      </c>
      <c r="R2624" s="5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s="5" t="str">
        <f t="shared" si="242"/>
        <v>technology</v>
      </c>
      <c r="R2625" s="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s="5" t="str">
        <f t="shared" si="242"/>
        <v>technology</v>
      </c>
      <c r="R2626" s="5" t="str">
        <f t="shared" si="243"/>
        <v>space exploration</v>
      </c>
      <c r="S2626" s="9">
        <f t="shared" si="244"/>
        <v>41144.421550925923</v>
      </c>
      <c r="T2626" s="9">
        <f t="shared" si="245"/>
        <v>41165.421550925923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(E2627/D2627)*100</f>
        <v>956</v>
      </c>
      <c r="P2627">
        <f t="shared" ref="P2627:P2690" si="247">E2627/L2627</f>
        <v>27.576923076923077</v>
      </c>
      <c r="Q2627" s="5" t="str">
        <f t="shared" ref="Q2627:Q2690" si="248">LEFT(N2627, SEARCH("/",N2627,1)-1)</f>
        <v>technology</v>
      </c>
      <c r="R2627" s="5" t="str">
        <f t="shared" ref="R2627:R2690" si="249">RIGHT(N2627,LEN(N2627)-FIND("/",N2627,1))</f>
        <v>space exploration</v>
      </c>
      <c r="S2627" s="9">
        <f t="shared" ref="S2627:S2690" si="250">DATE(1970,1,1)+(J2627/24/60/60)</f>
        <v>42658.810277777782</v>
      </c>
      <c r="T2627" s="9">
        <f t="shared" ref="T2627:T2690" si="251">DATE(1970,1,1)+(I2627/24/60/60)</f>
        <v>42683.851944444446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s="5" t="str">
        <f t="shared" si="248"/>
        <v>technology</v>
      </c>
      <c r="R2628" s="5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s="5" t="str">
        <f t="shared" si="248"/>
        <v>technology</v>
      </c>
      <c r="R2629" s="5" t="str">
        <f t="shared" si="249"/>
        <v>space exploration</v>
      </c>
      <c r="S2629" s="9">
        <f t="shared" si="250"/>
        <v>42304.829409722224</v>
      </c>
      <c r="T2629" s="9">
        <f t="shared" si="251"/>
        <v>42334.871076388888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s="5" t="str">
        <f t="shared" si="248"/>
        <v>technology</v>
      </c>
      <c r="R2630" s="5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s="5" t="str">
        <f t="shared" si="248"/>
        <v>technology</v>
      </c>
      <c r="R2631" s="5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s="5" t="str">
        <f t="shared" si="248"/>
        <v>technology</v>
      </c>
      <c r="R2632" s="5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s="5" t="str">
        <f t="shared" si="248"/>
        <v>technology</v>
      </c>
      <c r="R2633" s="5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s="5" t="str">
        <f t="shared" si="248"/>
        <v>technology</v>
      </c>
      <c r="R2634" s="5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s="5" t="str">
        <f t="shared" si="248"/>
        <v>technology</v>
      </c>
      <c r="R2635" s="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s="5" t="str">
        <f t="shared" si="248"/>
        <v>technology</v>
      </c>
      <c r="R2636" s="5" t="str">
        <f t="shared" si="249"/>
        <v>space exploration</v>
      </c>
      <c r="S2636" s="9">
        <f t="shared" si="250"/>
        <v>42612.656493055554</v>
      </c>
      <c r="T2636" s="9">
        <f t="shared" si="251"/>
        <v>42642.656493055554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s="5" t="str">
        <f t="shared" si="248"/>
        <v>technology</v>
      </c>
      <c r="R2637" s="5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s="5" t="str">
        <f t="shared" si="248"/>
        <v>technology</v>
      </c>
      <c r="R2638" s="5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s="5" t="str">
        <f t="shared" si="248"/>
        <v>technology</v>
      </c>
      <c r="R2639" s="5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s="5" t="str">
        <f t="shared" si="248"/>
        <v>technology</v>
      </c>
      <c r="R2640" s="5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s="5" t="str">
        <f t="shared" si="248"/>
        <v>technology</v>
      </c>
      <c r="R2641" s="5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s="5" t="str">
        <f t="shared" si="248"/>
        <v>technology</v>
      </c>
      <c r="R2642" s="5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s="5" t="str">
        <f t="shared" si="248"/>
        <v>technology</v>
      </c>
      <c r="R2643" s="5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s="5" t="str">
        <f t="shared" si="248"/>
        <v>technology</v>
      </c>
      <c r="R2644" s="5" t="str">
        <f t="shared" si="249"/>
        <v>space exploration</v>
      </c>
      <c r="S2644" s="9">
        <f t="shared" si="250"/>
        <v>42536.246620370373</v>
      </c>
      <c r="T2644" s="9">
        <f t="shared" si="251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s="5" t="str">
        <f t="shared" si="248"/>
        <v>technology</v>
      </c>
      <c r="R2645" s="5" t="str">
        <f t="shared" si="249"/>
        <v>space exploration</v>
      </c>
      <c r="S2645" s="9">
        <f t="shared" si="250"/>
        <v>42689.582349537042</v>
      </c>
      <c r="T2645" s="9">
        <f t="shared" si="251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s="5" t="str">
        <f t="shared" si="248"/>
        <v>technology</v>
      </c>
      <c r="R2646" s="5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s="5" t="str">
        <f t="shared" si="248"/>
        <v>technology</v>
      </c>
      <c r="R2647" s="5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s="5" t="str">
        <f t="shared" si="248"/>
        <v>technology</v>
      </c>
      <c r="R2648" s="5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s="5" t="str">
        <f t="shared" si="248"/>
        <v>technology</v>
      </c>
      <c r="R2649" s="5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s="5" t="str">
        <f t="shared" si="248"/>
        <v>technology</v>
      </c>
      <c r="R2650" s="5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s="5" t="str">
        <f t="shared" si="248"/>
        <v>technology</v>
      </c>
      <c r="R2651" s="5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s="5" t="str">
        <f t="shared" si="248"/>
        <v>technology</v>
      </c>
      <c r="R2652" s="5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s="5" t="str">
        <f t="shared" si="248"/>
        <v>technology</v>
      </c>
      <c r="R2653" s="5" t="str">
        <f t="shared" si="249"/>
        <v>space exploration</v>
      </c>
      <c r="S2653" s="9">
        <f t="shared" si="250"/>
        <v>42327.805659722224</v>
      </c>
      <c r="T2653" s="9">
        <f t="shared" si="251"/>
        <v>42355.805659722224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s="5" t="str">
        <f t="shared" si="248"/>
        <v>technology</v>
      </c>
      <c r="R2654" s="5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s="5" t="str">
        <f t="shared" si="248"/>
        <v>technology</v>
      </c>
      <c r="R2655" s="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s="5" t="str">
        <f t="shared" si="248"/>
        <v>technology</v>
      </c>
      <c r="R2656" s="5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s="5" t="str">
        <f t="shared" si="248"/>
        <v>technology</v>
      </c>
      <c r="R2657" s="5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s="5" t="str">
        <f t="shared" si="248"/>
        <v>technology</v>
      </c>
      <c r="R2658" s="5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s="5" t="str">
        <f t="shared" si="248"/>
        <v>technology</v>
      </c>
      <c r="R2659" s="5" t="str">
        <f t="shared" si="249"/>
        <v>space exploration</v>
      </c>
      <c r="S2659" s="9">
        <f t="shared" si="250"/>
        <v>42551.928854166661</v>
      </c>
      <c r="T2659" s="9">
        <f t="shared" si="251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s="5" t="str">
        <f t="shared" si="248"/>
        <v>technology</v>
      </c>
      <c r="R2660" s="5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s="5" t="str">
        <f t="shared" si="248"/>
        <v>technology</v>
      </c>
      <c r="R2661" s="5" t="str">
        <f t="shared" si="249"/>
        <v>space exploration</v>
      </c>
      <c r="S2661" s="9">
        <f t="shared" si="250"/>
        <v>42082.069560185184</v>
      </c>
      <c r="T2661" s="9">
        <f t="shared" si="251"/>
        <v>42112.069560185184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s="5" t="str">
        <f t="shared" si="248"/>
        <v>technology</v>
      </c>
      <c r="R2662" s="5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s="5" t="str">
        <f t="shared" si="248"/>
        <v>technology</v>
      </c>
      <c r="R2663" s="5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s="5" t="str">
        <f t="shared" si="248"/>
        <v>technology</v>
      </c>
      <c r="R2664" s="5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s="5" t="str">
        <f t="shared" si="248"/>
        <v>technology</v>
      </c>
      <c r="R2665" s="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s="5" t="str">
        <f t="shared" si="248"/>
        <v>technology</v>
      </c>
      <c r="R2666" s="5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s="5" t="str">
        <f t="shared" si="248"/>
        <v>technology</v>
      </c>
      <c r="R2667" s="5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s="5" t="str">
        <f t="shared" si="248"/>
        <v>technology</v>
      </c>
      <c r="R2668" s="5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s="5" t="str">
        <f t="shared" si="248"/>
        <v>technology</v>
      </c>
      <c r="R2669" s="5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s="5" t="str">
        <f t="shared" si="248"/>
        <v>technology</v>
      </c>
      <c r="R2670" s="5" t="str">
        <f t="shared" si="249"/>
        <v>makerspaces</v>
      </c>
      <c r="S2670" s="9">
        <f t="shared" si="250"/>
        <v>42275.588715277772</v>
      </c>
      <c r="T2670" s="9">
        <f t="shared" si="251"/>
        <v>42317.605555555558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s="5" t="str">
        <f t="shared" si="248"/>
        <v>technology</v>
      </c>
      <c r="R2671" s="5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s="5" t="str">
        <f t="shared" si="248"/>
        <v>technology</v>
      </c>
      <c r="R2672" s="5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s="5" t="str">
        <f t="shared" si="248"/>
        <v>technology</v>
      </c>
      <c r="R2673" s="5" t="str">
        <f t="shared" si="249"/>
        <v>makerspaces</v>
      </c>
      <c r="S2673" s="9">
        <f t="shared" si="250"/>
        <v>41962.749027777776</v>
      </c>
      <c r="T2673" s="9">
        <f t="shared" si="251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s="5" t="str">
        <f t="shared" si="248"/>
        <v>technology</v>
      </c>
      <c r="R2674" s="5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s="5" t="str">
        <f t="shared" si="248"/>
        <v>technology</v>
      </c>
      <c r="R2675" s="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s="5" t="str">
        <f t="shared" si="248"/>
        <v>technology</v>
      </c>
      <c r="R2676" s="5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s="5" t="str">
        <f t="shared" si="248"/>
        <v>technology</v>
      </c>
      <c r="R2677" s="5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s="5" t="str">
        <f t="shared" si="248"/>
        <v>technology</v>
      </c>
      <c r="R2678" s="5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s="5" t="str">
        <f t="shared" si="248"/>
        <v>technology</v>
      </c>
      <c r="R2679" s="5" t="str">
        <f t="shared" si="249"/>
        <v>makerspaces</v>
      </c>
      <c r="S2679" s="9">
        <f t="shared" si="250"/>
        <v>41793.029432870375</v>
      </c>
      <c r="T2679" s="9">
        <f t="shared" si="251"/>
        <v>41823.029432870375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s="5" t="str">
        <f t="shared" si="248"/>
        <v>technology</v>
      </c>
      <c r="R2680" s="5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s="5" t="str">
        <f t="shared" si="248"/>
        <v>technology</v>
      </c>
      <c r="R2681" s="5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s="5" t="str">
        <f t="shared" si="248"/>
        <v>technology</v>
      </c>
      <c r="R2682" s="5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s="5" t="str">
        <f t="shared" si="248"/>
        <v>food</v>
      </c>
      <c r="R2683" s="5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s="5" t="str">
        <f t="shared" si="248"/>
        <v>food</v>
      </c>
      <c r="R2684" s="5" t="str">
        <f t="shared" si="249"/>
        <v>food trucks</v>
      </c>
      <c r="S2684" s="9">
        <f t="shared" si="250"/>
        <v>41932.871990740736</v>
      </c>
      <c r="T2684" s="9">
        <f t="shared" si="251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s="5" t="str">
        <f t="shared" si="248"/>
        <v>food</v>
      </c>
      <c r="R2685" s="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s="5" t="str">
        <f t="shared" si="248"/>
        <v>food</v>
      </c>
      <c r="R2686" s="5" t="str">
        <f t="shared" si="249"/>
        <v>food trucks</v>
      </c>
      <c r="S2686" s="9">
        <f t="shared" si="250"/>
        <v>41820.914641203708</v>
      </c>
      <c r="T2686" s="9">
        <f t="shared" si="251"/>
        <v>41860.914641203708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s="5" t="str">
        <f t="shared" si="248"/>
        <v>food</v>
      </c>
      <c r="R2687" s="5" t="str">
        <f t="shared" si="249"/>
        <v>food trucks</v>
      </c>
      <c r="S2687" s="9">
        <f t="shared" si="250"/>
        <v>42061.69594907407</v>
      </c>
      <c r="T2687" s="9">
        <f t="shared" si="251"/>
        <v>42121.654282407406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s="5" t="str">
        <f t="shared" si="248"/>
        <v>food</v>
      </c>
      <c r="R2688" s="5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s="5" t="str">
        <f t="shared" si="248"/>
        <v>food</v>
      </c>
      <c r="R2689" s="5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s="5" t="str">
        <f t="shared" si="248"/>
        <v>food</v>
      </c>
      <c r="R2690" s="5" t="str">
        <f t="shared" si="249"/>
        <v>food trucks</v>
      </c>
      <c r="S2690" s="9">
        <f t="shared" si="250"/>
        <v>42028.11886574074</v>
      </c>
      <c r="T2690" s="9">
        <f t="shared" si="251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(E2691/D2691)*100</f>
        <v>2.8571428571428571E-3</v>
      </c>
      <c r="P2691">
        <f t="shared" ref="P2691:P2754" si="253">E2691/L2691</f>
        <v>1</v>
      </c>
      <c r="Q2691" s="5" t="str">
        <f t="shared" ref="Q2691:Q2754" si="254">LEFT(N2691, SEARCH("/",N2691,1)-1)</f>
        <v>food</v>
      </c>
      <c r="R2691" s="5" t="str">
        <f t="shared" ref="R2691:R2754" si="255">RIGHT(N2691,LEN(N2691)-FIND("/",N2691,1))</f>
        <v>food trucks</v>
      </c>
      <c r="S2691" s="9">
        <f t="shared" ref="S2691:S2754" si="256">DATE(1970,1,1)+(J2691/24/60/60)</f>
        <v>42551.961689814816</v>
      </c>
      <c r="T2691" s="9">
        <f t="shared" ref="T2691:T2754" si="257">DATE(1970,1,1)+(I2691/24/60/60)</f>
        <v>42581.961689814816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s="5" t="str">
        <f t="shared" si="254"/>
        <v>food</v>
      </c>
      <c r="R2692" s="5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s="5" t="str">
        <f t="shared" si="254"/>
        <v>food</v>
      </c>
      <c r="R2693" s="5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s="5" t="str">
        <f t="shared" si="254"/>
        <v>food</v>
      </c>
      <c r="R2694" s="5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s="5" t="str">
        <f t="shared" si="254"/>
        <v>food</v>
      </c>
      <c r="R2695" s="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s="5" t="str">
        <f t="shared" si="254"/>
        <v>food</v>
      </c>
      <c r="R2696" s="5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s="5" t="str">
        <f t="shared" si="254"/>
        <v>food</v>
      </c>
      <c r="R2697" s="5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s="5" t="str">
        <f t="shared" si="254"/>
        <v>food</v>
      </c>
      <c r="R2698" s="5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s="5" t="str">
        <f t="shared" si="254"/>
        <v>food</v>
      </c>
      <c r="R2699" s="5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s="5" t="str">
        <f t="shared" si="254"/>
        <v>food</v>
      </c>
      <c r="R2700" s="5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s="5" t="str">
        <f t="shared" si="254"/>
        <v>food</v>
      </c>
      <c r="R2701" s="5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s="5" t="str">
        <f t="shared" si="254"/>
        <v>food</v>
      </c>
      <c r="R2702" s="5" t="str">
        <f t="shared" si="255"/>
        <v>food trucks</v>
      </c>
      <c r="S2702" s="9">
        <f t="shared" si="256"/>
        <v>41870.874675925923</v>
      </c>
      <c r="T2702" s="9">
        <f t="shared" si="257"/>
        <v>41900.874675925923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s="5" t="str">
        <f t="shared" si="254"/>
        <v>theater</v>
      </c>
      <c r="R2703" s="5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s="5" t="str">
        <f t="shared" si="254"/>
        <v>theater</v>
      </c>
      <c r="R2704" s="5" t="str">
        <f t="shared" si="255"/>
        <v>spaces</v>
      </c>
      <c r="S2704" s="9">
        <f t="shared" si="256"/>
        <v>42800.801817129628</v>
      </c>
      <c r="T2704" s="9">
        <f t="shared" si="257"/>
        <v>42830.760150462957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s="5" t="str">
        <f t="shared" si="254"/>
        <v>theater</v>
      </c>
      <c r="R2705" s="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s="5" t="str">
        <f t="shared" si="254"/>
        <v>theater</v>
      </c>
      <c r="R2706" s="5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s="5" t="str">
        <f t="shared" si="254"/>
        <v>theater</v>
      </c>
      <c r="R2707" s="5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s="5" t="str">
        <f t="shared" si="254"/>
        <v>theater</v>
      </c>
      <c r="R2708" s="5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s="5" t="str">
        <f t="shared" si="254"/>
        <v>theater</v>
      </c>
      <c r="R2709" s="5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s="5" t="str">
        <f t="shared" si="254"/>
        <v>theater</v>
      </c>
      <c r="R2710" s="5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s="5" t="str">
        <f t="shared" si="254"/>
        <v>theater</v>
      </c>
      <c r="R2711" s="5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s="5" t="str">
        <f t="shared" si="254"/>
        <v>theater</v>
      </c>
      <c r="R2712" s="5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s="5" t="str">
        <f t="shared" si="254"/>
        <v>theater</v>
      </c>
      <c r="R2713" s="5" t="str">
        <f t="shared" si="255"/>
        <v>spaces</v>
      </c>
      <c r="S2713" s="9">
        <f t="shared" si="256"/>
        <v>41780.745254629626</v>
      </c>
      <c r="T2713" s="9">
        <f t="shared" si="257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s="5" t="str">
        <f t="shared" si="254"/>
        <v>theater</v>
      </c>
      <c r="R2714" s="5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s="5" t="str">
        <f t="shared" si="254"/>
        <v>theater</v>
      </c>
      <c r="R2715" s="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s="5" t="str">
        <f t="shared" si="254"/>
        <v>theater</v>
      </c>
      <c r="R2716" s="5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s="5" t="str">
        <f t="shared" si="254"/>
        <v>theater</v>
      </c>
      <c r="R2717" s="5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s="5" t="str">
        <f t="shared" si="254"/>
        <v>theater</v>
      </c>
      <c r="R2718" s="5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s="5" t="str">
        <f t="shared" si="254"/>
        <v>theater</v>
      </c>
      <c r="R2719" s="5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s="5" t="str">
        <f t="shared" si="254"/>
        <v>theater</v>
      </c>
      <c r="R2720" s="5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s="5" t="str">
        <f t="shared" si="254"/>
        <v>theater</v>
      </c>
      <c r="R2721" s="5" t="str">
        <f t="shared" si="255"/>
        <v>spaces</v>
      </c>
      <c r="S2721" s="9">
        <f t="shared" si="256"/>
        <v>42418.031180555554</v>
      </c>
      <c r="T2721" s="9">
        <f t="shared" si="257"/>
        <v>42477.98951388889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s="5" t="str">
        <f t="shared" si="254"/>
        <v>theater</v>
      </c>
      <c r="R2722" s="5" t="str">
        <f t="shared" si="255"/>
        <v>spaces</v>
      </c>
      <c r="S2722" s="9">
        <f t="shared" si="256"/>
        <v>42655.465891203705</v>
      </c>
      <c r="T2722" s="9">
        <f t="shared" si="257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s="5" t="str">
        <f t="shared" si="254"/>
        <v>technology</v>
      </c>
      <c r="R2723" s="5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s="5" t="str">
        <f t="shared" si="254"/>
        <v>technology</v>
      </c>
      <c r="R2724" s="5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s="5" t="str">
        <f t="shared" si="254"/>
        <v>technology</v>
      </c>
      <c r="R2725" s="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s="5" t="str">
        <f t="shared" si="254"/>
        <v>technology</v>
      </c>
      <c r="R2726" s="5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s="5" t="str">
        <f t="shared" si="254"/>
        <v>technology</v>
      </c>
      <c r="R2727" s="5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s="5" t="str">
        <f t="shared" si="254"/>
        <v>technology</v>
      </c>
      <c r="R2728" s="5" t="str">
        <f t="shared" si="255"/>
        <v>hardware</v>
      </c>
      <c r="S2728" s="9">
        <f t="shared" si="256"/>
        <v>42452.579988425932</v>
      </c>
      <c r="T2728" s="9">
        <f t="shared" si="257"/>
        <v>42482.579988425932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s="5" t="str">
        <f t="shared" si="254"/>
        <v>technology</v>
      </c>
      <c r="R2729" s="5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s="5" t="str">
        <f t="shared" si="254"/>
        <v>technology</v>
      </c>
      <c r="R2730" s="5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s="5" t="str">
        <f t="shared" si="254"/>
        <v>technology</v>
      </c>
      <c r="R2731" s="5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s="5" t="str">
        <f t="shared" si="254"/>
        <v>technology</v>
      </c>
      <c r="R2732" s="5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s="5" t="str">
        <f t="shared" si="254"/>
        <v>technology</v>
      </c>
      <c r="R2733" s="5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s="5" t="str">
        <f t="shared" si="254"/>
        <v>technology</v>
      </c>
      <c r="R2734" s="5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s="5" t="str">
        <f t="shared" si="254"/>
        <v>technology</v>
      </c>
      <c r="R2735" s="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s="5" t="str">
        <f t="shared" si="254"/>
        <v>technology</v>
      </c>
      <c r="R2736" s="5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s="5" t="str">
        <f t="shared" si="254"/>
        <v>technology</v>
      </c>
      <c r="R2737" s="5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s="5" t="str">
        <f t="shared" si="254"/>
        <v>technology</v>
      </c>
      <c r="R2738" s="5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s="5" t="str">
        <f t="shared" si="254"/>
        <v>technology</v>
      </c>
      <c r="R2739" s="5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s="5" t="str">
        <f t="shared" si="254"/>
        <v>technology</v>
      </c>
      <c r="R2740" s="5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s="5" t="str">
        <f t="shared" si="254"/>
        <v>technology</v>
      </c>
      <c r="R2741" s="5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s="5" t="str">
        <f t="shared" si="254"/>
        <v>technology</v>
      </c>
      <c r="R2742" s="5" t="str">
        <f t="shared" si="255"/>
        <v>hardware</v>
      </c>
      <c r="S2742" s="9">
        <f t="shared" si="256"/>
        <v>42045.031851851847</v>
      </c>
      <c r="T2742" s="9">
        <f t="shared" si="257"/>
        <v>42074.990185185183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s="5" t="str">
        <f t="shared" si="254"/>
        <v>publishing</v>
      </c>
      <c r="R2743" s="5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s="5" t="str">
        <f t="shared" si="254"/>
        <v>publishing</v>
      </c>
      <c r="R2744" s="5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s="5" t="str">
        <f t="shared" si="254"/>
        <v>publishing</v>
      </c>
      <c r="R2745" s="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s="5" t="str">
        <f t="shared" si="254"/>
        <v>publishing</v>
      </c>
      <c r="R2746" s="5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s="5" t="str">
        <f t="shared" si="254"/>
        <v>publishing</v>
      </c>
      <c r="R2747" s="5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s="5" t="str">
        <f t="shared" si="254"/>
        <v>publishing</v>
      </c>
      <c r="R2748" s="5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s="5" t="str">
        <f t="shared" si="254"/>
        <v>publishing</v>
      </c>
      <c r="R2749" s="5" t="str">
        <f t="shared" si="255"/>
        <v>children's books</v>
      </c>
      <c r="S2749" s="9">
        <f t="shared" si="256"/>
        <v>41044.648113425923</v>
      </c>
      <c r="T2749" s="9">
        <f t="shared" si="257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s="5" t="str">
        <f t="shared" si="254"/>
        <v>publishing</v>
      </c>
      <c r="R2750" s="5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s="5" t="str">
        <f t="shared" si="254"/>
        <v>publishing</v>
      </c>
      <c r="R2751" s="5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s="5" t="str">
        <f t="shared" si="254"/>
        <v>publishing</v>
      </c>
      <c r="R2752" s="5" t="str">
        <f t="shared" si="255"/>
        <v>children's books</v>
      </c>
      <c r="S2752" s="9">
        <f t="shared" si="256"/>
        <v>41078.899826388893</v>
      </c>
      <c r="T2752" s="9">
        <f t="shared" si="257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s="5" t="str">
        <f t="shared" si="254"/>
        <v>publishing</v>
      </c>
      <c r="R2753" s="5" t="str">
        <f t="shared" si="255"/>
        <v>children's books</v>
      </c>
      <c r="S2753" s="9">
        <f t="shared" si="256"/>
        <v>41747.887060185181</v>
      </c>
      <c r="T2753" s="9">
        <f t="shared" si="257"/>
        <v>41807.887060185181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s="5" t="str">
        <f t="shared" si="254"/>
        <v>publishing</v>
      </c>
      <c r="R2754" s="5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(E2755/D2755)*100</f>
        <v>19</v>
      </c>
      <c r="P2755">
        <f t="shared" ref="P2755:P2818" si="259">E2755/L2755</f>
        <v>47.5</v>
      </c>
      <c r="Q2755" s="5" t="str">
        <f t="shared" ref="Q2755:Q2818" si="260">LEFT(N2755, SEARCH("/",N2755,1)-1)</f>
        <v>publishing</v>
      </c>
      <c r="R2755" s="5" t="str">
        <f t="shared" ref="R2755:R2818" si="261">RIGHT(N2755,LEN(N2755)-FIND("/",N2755,1))</f>
        <v>children's books</v>
      </c>
      <c r="S2755" s="9">
        <f t="shared" ref="S2755:S2818" si="262">DATE(1970,1,1)+(J2755/24/60/60)</f>
        <v>41117.900729166664</v>
      </c>
      <c r="T2755" s="9">
        <f t="shared" ref="T2755:T2818" si="263">DATE(1970,1,1)+(I2755/24/60/60)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s="5" t="str">
        <f t="shared" si="260"/>
        <v>publishing</v>
      </c>
      <c r="R2756" s="5" t="str">
        <f t="shared" si="261"/>
        <v>children's books</v>
      </c>
      <c r="S2756" s="9">
        <f t="shared" si="262"/>
        <v>41863.636006944442</v>
      </c>
      <c r="T2756" s="9">
        <f t="shared" si="263"/>
        <v>41893.636006944442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s="5" t="str">
        <f t="shared" si="260"/>
        <v>publishing</v>
      </c>
      <c r="R2757" s="5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s="5" t="str">
        <f t="shared" si="260"/>
        <v>publishing</v>
      </c>
      <c r="R2758" s="5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s="5" t="str">
        <f t="shared" si="260"/>
        <v>publishing</v>
      </c>
      <c r="R2759" s="5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s="5" t="str">
        <f t="shared" si="260"/>
        <v>publishing</v>
      </c>
      <c r="R2760" s="5" t="str">
        <f t="shared" si="261"/>
        <v>children's books</v>
      </c>
      <c r="S2760" s="9">
        <f t="shared" si="262"/>
        <v>42639.441932870373</v>
      </c>
      <c r="T2760" s="9">
        <f t="shared" si="263"/>
        <v>42653.441932870373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s="5" t="str">
        <f t="shared" si="260"/>
        <v>publishing</v>
      </c>
      <c r="R2761" s="5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s="5" t="str">
        <f t="shared" si="260"/>
        <v>publishing</v>
      </c>
      <c r="R2762" s="5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s="5" t="str">
        <f t="shared" si="260"/>
        <v>publishing</v>
      </c>
      <c r="R2763" s="5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s="5" t="str">
        <f t="shared" si="260"/>
        <v>publishing</v>
      </c>
      <c r="R2764" s="5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s="5" t="str">
        <f t="shared" si="260"/>
        <v>publishing</v>
      </c>
      <c r="R2765" s="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s="5" t="str">
        <f t="shared" si="260"/>
        <v>publishing</v>
      </c>
      <c r="R2766" s="5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s="5" t="str">
        <f t="shared" si="260"/>
        <v>publishing</v>
      </c>
      <c r="R2767" s="5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s="5" t="str">
        <f t="shared" si="260"/>
        <v>publishing</v>
      </c>
      <c r="R2768" s="5" t="str">
        <f t="shared" si="261"/>
        <v>children's books</v>
      </c>
      <c r="S2768" s="9">
        <f t="shared" si="262"/>
        <v>40736.668032407411</v>
      </c>
      <c r="T2768" s="9">
        <f t="shared" si="263"/>
        <v>40766.668032407411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s="5" t="str">
        <f t="shared" si="260"/>
        <v>publishing</v>
      </c>
      <c r="R2769" s="5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s="5" t="str">
        <f t="shared" si="260"/>
        <v>publishing</v>
      </c>
      <c r="R2770" s="5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s="5" t="str">
        <f t="shared" si="260"/>
        <v>publishing</v>
      </c>
      <c r="R2771" s="5" t="str">
        <f t="shared" si="261"/>
        <v>children's books</v>
      </c>
      <c r="S2771" s="9">
        <f t="shared" si="262"/>
        <v>41745.826273148152</v>
      </c>
      <c r="T2771" s="9">
        <f t="shared" si="263"/>
        <v>41795.826273148152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s="5" t="str">
        <f t="shared" si="260"/>
        <v>publishing</v>
      </c>
      <c r="R2772" s="5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s="5" t="str">
        <f t="shared" si="260"/>
        <v>publishing</v>
      </c>
      <c r="R2773" s="5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s="5" t="str">
        <f t="shared" si="260"/>
        <v>publishing</v>
      </c>
      <c r="R2774" s="5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s="5" t="str">
        <f t="shared" si="260"/>
        <v>publishing</v>
      </c>
      <c r="R2775" s="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s="5" t="str">
        <f t="shared" si="260"/>
        <v>publishing</v>
      </c>
      <c r="R2776" s="5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s="5" t="str">
        <f t="shared" si="260"/>
        <v>publishing</v>
      </c>
      <c r="R2777" s="5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s="5" t="str">
        <f t="shared" si="260"/>
        <v>publishing</v>
      </c>
      <c r="R2778" s="5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s="5" t="str">
        <f t="shared" si="260"/>
        <v>publishing</v>
      </c>
      <c r="R2779" s="5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s="5" t="str">
        <f t="shared" si="260"/>
        <v>publishing</v>
      </c>
      <c r="R2780" s="5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s="5" t="str">
        <f t="shared" si="260"/>
        <v>publishing</v>
      </c>
      <c r="R2781" s="5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s="5" t="str">
        <f t="shared" si="260"/>
        <v>publishing</v>
      </c>
      <c r="R2782" s="5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s="5" t="str">
        <f t="shared" si="260"/>
        <v>theater</v>
      </c>
      <c r="R2783" s="5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s="5" t="str">
        <f t="shared" si="260"/>
        <v>theater</v>
      </c>
      <c r="R2784" s="5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s="5" t="str">
        <f t="shared" si="260"/>
        <v>theater</v>
      </c>
      <c r="R2785" s="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s="5" t="str">
        <f t="shared" si="260"/>
        <v>theater</v>
      </c>
      <c r="R2786" s="5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s="5" t="str">
        <f t="shared" si="260"/>
        <v>theater</v>
      </c>
      <c r="R2787" s="5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s="5" t="str">
        <f t="shared" si="260"/>
        <v>theater</v>
      </c>
      <c r="R2788" s="5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s="5" t="str">
        <f t="shared" si="260"/>
        <v>theater</v>
      </c>
      <c r="R2789" s="5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s="5" t="str">
        <f t="shared" si="260"/>
        <v>theater</v>
      </c>
      <c r="R2790" s="5" t="str">
        <f t="shared" si="261"/>
        <v>plays</v>
      </c>
      <c r="S2790" s="9">
        <f t="shared" si="262"/>
        <v>42550.701886574076</v>
      </c>
      <c r="T2790" s="9">
        <f t="shared" si="263"/>
        <v>42580.701886574076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s="5" t="str">
        <f t="shared" si="260"/>
        <v>theater</v>
      </c>
      <c r="R2791" s="5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s="5" t="str">
        <f t="shared" si="260"/>
        <v>theater</v>
      </c>
      <c r="R2792" s="5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s="5" t="str">
        <f t="shared" si="260"/>
        <v>theater</v>
      </c>
      <c r="R2793" s="5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s="5" t="str">
        <f t="shared" si="260"/>
        <v>theater</v>
      </c>
      <c r="R2794" s="5" t="str">
        <f t="shared" si="261"/>
        <v>plays</v>
      </c>
      <c r="S2794" s="9">
        <f t="shared" si="262"/>
        <v>42183.23100694445</v>
      </c>
      <c r="T2794" s="9">
        <f t="shared" si="263"/>
        <v>42228.23100694445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s="5" t="str">
        <f t="shared" si="260"/>
        <v>theater</v>
      </c>
      <c r="R2795" s="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s="5" t="str">
        <f t="shared" si="260"/>
        <v>theater</v>
      </c>
      <c r="R2796" s="5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s="5" t="str">
        <f t="shared" si="260"/>
        <v>theater</v>
      </c>
      <c r="R2797" s="5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s="5" t="str">
        <f t="shared" si="260"/>
        <v>theater</v>
      </c>
      <c r="R2798" s="5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s="5" t="str">
        <f t="shared" si="260"/>
        <v>theater</v>
      </c>
      <c r="R2799" s="5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s="5" t="str">
        <f t="shared" si="260"/>
        <v>theater</v>
      </c>
      <c r="R2800" s="5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s="5" t="str">
        <f t="shared" si="260"/>
        <v>theater</v>
      </c>
      <c r="R2801" s="5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s="5" t="str">
        <f t="shared" si="260"/>
        <v>theater</v>
      </c>
      <c r="R2802" s="5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s="5" t="str">
        <f t="shared" si="260"/>
        <v>theater</v>
      </c>
      <c r="R2803" s="5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s="5" t="str">
        <f t="shared" si="260"/>
        <v>theater</v>
      </c>
      <c r="R2804" s="5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s="5" t="str">
        <f t="shared" si="260"/>
        <v>theater</v>
      </c>
      <c r="R2805" s="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s="5" t="str">
        <f t="shared" si="260"/>
        <v>theater</v>
      </c>
      <c r="R2806" s="5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s="5" t="str">
        <f t="shared" si="260"/>
        <v>theater</v>
      </c>
      <c r="R2807" s="5" t="str">
        <f t="shared" si="261"/>
        <v>plays</v>
      </c>
      <c r="S2807" s="9">
        <f t="shared" si="262"/>
        <v>42213.505474537043</v>
      </c>
      <c r="T2807" s="9">
        <f t="shared" si="263"/>
        <v>42238.505474537043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s="5" t="str">
        <f t="shared" si="260"/>
        <v>theater</v>
      </c>
      <c r="R2808" s="5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s="5" t="str">
        <f t="shared" si="260"/>
        <v>theater</v>
      </c>
      <c r="R2809" s="5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s="5" t="str">
        <f t="shared" si="260"/>
        <v>theater</v>
      </c>
      <c r="R2810" s="5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s="5" t="str">
        <f t="shared" si="260"/>
        <v>theater</v>
      </c>
      <c r="R2811" s="5" t="str">
        <f t="shared" si="261"/>
        <v>plays</v>
      </c>
      <c r="S2811" s="9">
        <f t="shared" si="262"/>
        <v>42451.496817129628</v>
      </c>
      <c r="T2811" s="9">
        <f t="shared" si="263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s="5" t="str">
        <f t="shared" si="260"/>
        <v>theater</v>
      </c>
      <c r="R2812" s="5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s="5" t="str">
        <f t="shared" si="260"/>
        <v>theater</v>
      </c>
      <c r="R2813" s="5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s="5" t="str">
        <f t="shared" si="260"/>
        <v>theater</v>
      </c>
      <c r="R2814" s="5" t="str">
        <f t="shared" si="261"/>
        <v>plays</v>
      </c>
      <c r="S2814" s="9">
        <f t="shared" si="262"/>
        <v>42054.744189814817</v>
      </c>
      <c r="T2814" s="9">
        <f t="shared" si="263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s="5" t="str">
        <f t="shared" si="260"/>
        <v>theater</v>
      </c>
      <c r="R2815" s="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s="5" t="str">
        <f t="shared" si="260"/>
        <v>theater</v>
      </c>
      <c r="R2816" s="5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s="5" t="str">
        <f t="shared" si="260"/>
        <v>theater</v>
      </c>
      <c r="R2817" s="5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s="5" t="str">
        <f t="shared" si="260"/>
        <v>theater</v>
      </c>
      <c r="R2818" s="5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(E2819/D2819)*100</f>
        <v>130</v>
      </c>
      <c r="P2819">
        <f t="shared" ref="P2819:P2882" si="265">E2819/L2819</f>
        <v>23.636363636363637</v>
      </c>
      <c r="Q2819" s="5" t="str">
        <f t="shared" ref="Q2819:Q2882" si="266">LEFT(N2819, SEARCH("/",N2819,1)-1)</f>
        <v>theater</v>
      </c>
      <c r="R2819" s="5" t="str">
        <f t="shared" ref="R2819:R2882" si="267">RIGHT(N2819,LEN(N2819)-FIND("/",N2819,1))</f>
        <v>plays</v>
      </c>
      <c r="S2819" s="9">
        <f t="shared" ref="S2819:S2882" si="268">DATE(1970,1,1)+(J2819/24/60/60)</f>
        <v>42023.634976851856</v>
      </c>
      <c r="T2819" s="9">
        <f t="shared" ref="T2819:T2882" si="269">DATE(1970,1,1)+(I2819/24/60/60)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s="5" t="str">
        <f t="shared" si="266"/>
        <v>theater</v>
      </c>
      <c r="R2820" s="5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s="5" t="str">
        <f t="shared" si="266"/>
        <v>theater</v>
      </c>
      <c r="R2821" s="5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s="5" t="str">
        <f t="shared" si="266"/>
        <v>theater</v>
      </c>
      <c r="R2822" s="5" t="str">
        <f t="shared" si="267"/>
        <v>plays</v>
      </c>
      <c r="S2822" s="9">
        <f t="shared" si="268"/>
        <v>42401.610983796294</v>
      </c>
      <c r="T2822" s="9">
        <f t="shared" si="26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s="5" t="str">
        <f t="shared" si="266"/>
        <v>theater</v>
      </c>
      <c r="R2823" s="5" t="str">
        <f t="shared" si="267"/>
        <v>plays</v>
      </c>
      <c r="S2823" s="9">
        <f t="shared" si="268"/>
        <v>41875.922858796293</v>
      </c>
      <c r="T2823" s="9">
        <f t="shared" si="269"/>
        <v>41905.922858796293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s="5" t="str">
        <f t="shared" si="266"/>
        <v>theater</v>
      </c>
      <c r="R2824" s="5" t="str">
        <f t="shared" si="267"/>
        <v>plays</v>
      </c>
      <c r="S2824" s="9">
        <f t="shared" si="268"/>
        <v>42060.683935185181</v>
      </c>
      <c r="T2824" s="9">
        <f t="shared" si="269"/>
        <v>42090.642268518517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s="5" t="str">
        <f t="shared" si="266"/>
        <v>theater</v>
      </c>
      <c r="R2825" s="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s="5" t="str">
        <f t="shared" si="266"/>
        <v>theater</v>
      </c>
      <c r="R2826" s="5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s="5" t="str">
        <f t="shared" si="266"/>
        <v>theater</v>
      </c>
      <c r="R2827" s="5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s="5" t="str">
        <f t="shared" si="266"/>
        <v>theater</v>
      </c>
      <c r="R2828" s="5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s="5" t="str">
        <f t="shared" si="266"/>
        <v>theater</v>
      </c>
      <c r="R2829" s="5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s="5" t="str">
        <f t="shared" si="266"/>
        <v>theater</v>
      </c>
      <c r="R2830" s="5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s="5" t="str">
        <f t="shared" si="266"/>
        <v>theater</v>
      </c>
      <c r="R2831" s="5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s="5" t="str">
        <f t="shared" si="266"/>
        <v>theater</v>
      </c>
      <c r="R2832" s="5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s="5" t="str">
        <f t="shared" si="266"/>
        <v>theater</v>
      </c>
      <c r="R2833" s="5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s="5" t="str">
        <f t="shared" si="266"/>
        <v>theater</v>
      </c>
      <c r="R2834" s="5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s="5" t="str">
        <f t="shared" si="266"/>
        <v>theater</v>
      </c>
      <c r="R2835" s="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s="5" t="str">
        <f t="shared" si="266"/>
        <v>theater</v>
      </c>
      <c r="R2836" s="5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s="5" t="str">
        <f t="shared" si="266"/>
        <v>theater</v>
      </c>
      <c r="R2837" s="5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s="5" t="str">
        <f t="shared" si="266"/>
        <v>theater</v>
      </c>
      <c r="R2838" s="5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s="5" t="str">
        <f t="shared" si="266"/>
        <v>theater</v>
      </c>
      <c r="R2839" s="5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s="5" t="str">
        <f t="shared" si="266"/>
        <v>theater</v>
      </c>
      <c r="R2840" s="5" t="str">
        <f t="shared" si="267"/>
        <v>plays</v>
      </c>
      <c r="S2840" s="9">
        <f t="shared" si="268"/>
        <v>41842.607592592598</v>
      </c>
      <c r="T2840" s="9">
        <f t="shared" si="26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s="5" t="str">
        <f t="shared" si="266"/>
        <v>theater</v>
      </c>
      <c r="R2841" s="5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s="5" t="str">
        <f t="shared" si="266"/>
        <v>theater</v>
      </c>
      <c r="R2842" s="5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s="5" t="str">
        <f t="shared" si="266"/>
        <v>theater</v>
      </c>
      <c r="R2843" s="5" t="str">
        <f t="shared" si="267"/>
        <v>plays</v>
      </c>
      <c r="S2843" s="9">
        <f t="shared" si="268"/>
        <v>42291.739548611113</v>
      </c>
      <c r="T2843" s="9">
        <f t="shared" si="26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s="5" t="str">
        <f t="shared" si="266"/>
        <v>theater</v>
      </c>
      <c r="R2844" s="5" t="str">
        <f t="shared" si="267"/>
        <v>plays</v>
      </c>
      <c r="S2844" s="9">
        <f t="shared" si="268"/>
        <v>41784.95248842593</v>
      </c>
      <c r="T2844" s="9">
        <f t="shared" si="26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s="5" t="str">
        <f t="shared" si="266"/>
        <v>theater</v>
      </c>
      <c r="R2845" s="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s="5" t="str">
        <f t="shared" si="266"/>
        <v>theater</v>
      </c>
      <c r="R2846" s="5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s="5" t="str">
        <f t="shared" si="266"/>
        <v>theater</v>
      </c>
      <c r="R2847" s="5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s="5" t="str">
        <f t="shared" si="266"/>
        <v>theater</v>
      </c>
      <c r="R2848" s="5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s="5" t="str">
        <f t="shared" si="266"/>
        <v>theater</v>
      </c>
      <c r="R2849" s="5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s="5" t="str">
        <f t="shared" si="266"/>
        <v>theater</v>
      </c>
      <c r="R2850" s="5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s="5" t="str">
        <f t="shared" si="266"/>
        <v>theater</v>
      </c>
      <c r="R2851" s="5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s="5" t="str">
        <f t="shared" si="266"/>
        <v>theater</v>
      </c>
      <c r="R2852" s="5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s="5" t="str">
        <f t="shared" si="266"/>
        <v>theater</v>
      </c>
      <c r="R2853" s="5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s="5" t="str">
        <f t="shared" si="266"/>
        <v>theater</v>
      </c>
      <c r="R2854" s="5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s="5" t="str">
        <f t="shared" si="266"/>
        <v>theater</v>
      </c>
      <c r="R2855" s="5" t="str">
        <f t="shared" si="267"/>
        <v>plays</v>
      </c>
      <c r="S2855" s="9">
        <f t="shared" si="268"/>
        <v>41836.190937500003</v>
      </c>
      <c r="T2855" s="9">
        <f t="shared" si="269"/>
        <v>41896.190937500003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s="5" t="str">
        <f t="shared" si="266"/>
        <v>theater</v>
      </c>
      <c r="R2856" s="5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s="5" t="str">
        <f t="shared" si="266"/>
        <v>theater</v>
      </c>
      <c r="R2857" s="5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s="5" t="str">
        <f t="shared" si="266"/>
        <v>theater</v>
      </c>
      <c r="R2858" s="5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s="5" t="str">
        <f t="shared" si="266"/>
        <v>theater</v>
      </c>
      <c r="R2859" s="5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s="5" t="str">
        <f t="shared" si="266"/>
        <v>theater</v>
      </c>
      <c r="R2860" s="5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s="5" t="str">
        <f t="shared" si="266"/>
        <v>theater</v>
      </c>
      <c r="R2861" s="5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s="5" t="str">
        <f t="shared" si="266"/>
        <v>theater</v>
      </c>
      <c r="R2862" s="5" t="str">
        <f t="shared" si="267"/>
        <v>plays</v>
      </c>
      <c r="S2862" s="9">
        <f t="shared" si="268"/>
        <v>42480.80064814815</v>
      </c>
      <c r="T2862" s="9">
        <f t="shared" si="269"/>
        <v>42540.80064814815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s="5" t="str">
        <f t="shared" si="266"/>
        <v>theater</v>
      </c>
      <c r="R2863" s="5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s="5" t="str">
        <f t="shared" si="266"/>
        <v>theater</v>
      </c>
      <c r="R2864" s="5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s="5" t="str">
        <f t="shared" si="266"/>
        <v>theater</v>
      </c>
      <c r="R2865" s="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s="5" t="str">
        <f t="shared" si="266"/>
        <v>theater</v>
      </c>
      <c r="R2866" s="5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s="5" t="str">
        <f t="shared" si="266"/>
        <v>theater</v>
      </c>
      <c r="R2867" s="5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s="5" t="str">
        <f t="shared" si="266"/>
        <v>theater</v>
      </c>
      <c r="R2868" s="5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s="5" t="str">
        <f t="shared" si="266"/>
        <v>theater</v>
      </c>
      <c r="R2869" s="5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s="5" t="str">
        <f t="shared" si="266"/>
        <v>theater</v>
      </c>
      <c r="R2870" s="5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s="5" t="str">
        <f t="shared" si="266"/>
        <v>theater</v>
      </c>
      <c r="R2871" s="5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s="5" t="str">
        <f t="shared" si="266"/>
        <v>theater</v>
      </c>
      <c r="R2872" s="5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s="5" t="str">
        <f t="shared" si="266"/>
        <v>theater</v>
      </c>
      <c r="R2873" s="5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s="5" t="str">
        <f t="shared" si="266"/>
        <v>theater</v>
      </c>
      <c r="R2874" s="5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s="5" t="str">
        <f t="shared" si="266"/>
        <v>theater</v>
      </c>
      <c r="R2875" s="5" t="str">
        <f t="shared" si="267"/>
        <v>plays</v>
      </c>
      <c r="S2875" s="9">
        <f t="shared" si="268"/>
        <v>42002.817488425928</v>
      </c>
      <c r="T2875" s="9">
        <f t="shared" si="269"/>
        <v>42032.817488425928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s="5" t="str">
        <f t="shared" si="266"/>
        <v>theater</v>
      </c>
      <c r="R2876" s="5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s="5" t="str">
        <f t="shared" si="266"/>
        <v>theater</v>
      </c>
      <c r="R2877" s="5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s="5" t="str">
        <f t="shared" si="266"/>
        <v>theater</v>
      </c>
      <c r="R2878" s="5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s="5" t="str">
        <f t="shared" si="266"/>
        <v>theater</v>
      </c>
      <c r="R2879" s="5" t="str">
        <f t="shared" si="267"/>
        <v>plays</v>
      </c>
      <c r="S2879" s="9">
        <f t="shared" si="268"/>
        <v>42672.955138888894</v>
      </c>
      <c r="T2879" s="9">
        <f t="shared" si="26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s="5" t="str">
        <f t="shared" si="266"/>
        <v>theater</v>
      </c>
      <c r="R2880" s="5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s="5" t="str">
        <f t="shared" si="266"/>
        <v>theater</v>
      </c>
      <c r="R2881" s="5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s="5" t="str">
        <f t="shared" si="266"/>
        <v>theater</v>
      </c>
      <c r="R2882" s="5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(E2883/D2883)*100</f>
        <v>0</v>
      </c>
      <c r="P2883" t="e">
        <f t="shared" ref="P2883:P2946" si="271">E2883/L2883</f>
        <v>#DIV/0!</v>
      </c>
      <c r="Q2883" s="5" t="str">
        <f t="shared" ref="Q2883:Q2946" si="272">LEFT(N2883, SEARCH("/",N2883,1)-1)</f>
        <v>theater</v>
      </c>
      <c r="R2883" s="5" t="str">
        <f t="shared" ref="R2883:R2946" si="273">RIGHT(N2883,LEN(N2883)-FIND("/",N2883,1))</f>
        <v>plays</v>
      </c>
      <c r="S2883" s="9">
        <f t="shared" ref="S2883:S2946" si="274">DATE(1970,1,1)+(J2883/24/60/60)</f>
        <v>41916.597638888888</v>
      </c>
      <c r="T2883" s="9">
        <f t="shared" ref="T2883:T2946" si="275">DATE(1970,1,1)+(I2883/24/60/60)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s="5" t="str">
        <f t="shared" si="272"/>
        <v>theater</v>
      </c>
      <c r="R2884" s="5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s="5" t="str">
        <f t="shared" si="272"/>
        <v>theater</v>
      </c>
      <c r="R2885" s="5" t="str">
        <f t="shared" si="273"/>
        <v>plays</v>
      </c>
      <c r="S2885" s="9">
        <f t="shared" si="274"/>
        <v>42370.903206018513</v>
      </c>
      <c r="T2885" s="9">
        <f t="shared" si="275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s="5" t="str">
        <f t="shared" si="272"/>
        <v>theater</v>
      </c>
      <c r="R2886" s="5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s="5" t="str">
        <f t="shared" si="272"/>
        <v>theater</v>
      </c>
      <c r="R2887" s="5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s="5" t="str">
        <f t="shared" si="272"/>
        <v>theater</v>
      </c>
      <c r="R2888" s="5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s="5" t="str">
        <f t="shared" si="272"/>
        <v>theater</v>
      </c>
      <c r="R2889" s="5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s="5" t="str">
        <f t="shared" si="272"/>
        <v>theater</v>
      </c>
      <c r="R2890" s="5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s="5" t="str">
        <f t="shared" si="272"/>
        <v>theater</v>
      </c>
      <c r="R2891" s="5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s="5" t="str">
        <f t="shared" si="272"/>
        <v>theater</v>
      </c>
      <c r="R2892" s="5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s="5" t="str">
        <f t="shared" si="272"/>
        <v>theater</v>
      </c>
      <c r="R2893" s="5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s="5" t="str">
        <f t="shared" si="272"/>
        <v>theater</v>
      </c>
      <c r="R2894" s="5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s="5" t="str">
        <f t="shared" si="272"/>
        <v>theater</v>
      </c>
      <c r="R2895" s="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s="5" t="str">
        <f t="shared" si="272"/>
        <v>theater</v>
      </c>
      <c r="R2896" s="5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s="5" t="str">
        <f t="shared" si="272"/>
        <v>theater</v>
      </c>
      <c r="R2897" s="5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s="5" t="str">
        <f t="shared" si="272"/>
        <v>theater</v>
      </c>
      <c r="R2898" s="5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s="5" t="str">
        <f t="shared" si="272"/>
        <v>theater</v>
      </c>
      <c r="R2899" s="5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s="5" t="str">
        <f t="shared" si="272"/>
        <v>theater</v>
      </c>
      <c r="R2900" s="5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s="5" t="str">
        <f t="shared" si="272"/>
        <v>theater</v>
      </c>
      <c r="R2901" s="5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s="5" t="str">
        <f t="shared" si="272"/>
        <v>theater</v>
      </c>
      <c r="R2902" s="5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s="5" t="str">
        <f t="shared" si="272"/>
        <v>theater</v>
      </c>
      <c r="R2903" s="5" t="str">
        <f t="shared" si="273"/>
        <v>plays</v>
      </c>
      <c r="S2903" s="9">
        <f t="shared" si="274"/>
        <v>41982.904386574068</v>
      </c>
      <c r="T2903" s="9">
        <f t="shared" si="275"/>
        <v>42042.904386574068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s="5" t="str">
        <f t="shared" si="272"/>
        <v>theater</v>
      </c>
      <c r="R2904" s="5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s="5" t="str">
        <f t="shared" si="272"/>
        <v>theater</v>
      </c>
      <c r="R2905" s="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s="5" t="str">
        <f t="shared" si="272"/>
        <v>theater</v>
      </c>
      <c r="R2906" s="5" t="str">
        <f t="shared" si="273"/>
        <v>plays</v>
      </c>
      <c r="S2906" s="9">
        <f t="shared" si="274"/>
        <v>41940.967951388884</v>
      </c>
      <c r="T2906" s="9">
        <f t="shared" si="275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s="5" t="str">
        <f t="shared" si="272"/>
        <v>theater</v>
      </c>
      <c r="R2907" s="5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s="5" t="str">
        <f t="shared" si="272"/>
        <v>theater</v>
      </c>
      <c r="R2908" s="5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s="5" t="str">
        <f t="shared" si="272"/>
        <v>theater</v>
      </c>
      <c r="R2909" s="5" t="str">
        <f t="shared" si="273"/>
        <v>plays</v>
      </c>
      <c r="S2909" s="9">
        <f t="shared" si="274"/>
        <v>42444.877743055556</v>
      </c>
      <c r="T2909" s="9">
        <f t="shared" si="275"/>
        <v>42504.877743055556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s="5" t="str">
        <f t="shared" si="272"/>
        <v>theater</v>
      </c>
      <c r="R2910" s="5" t="str">
        <f t="shared" si="273"/>
        <v>plays</v>
      </c>
      <c r="S2910" s="9">
        <f t="shared" si="274"/>
        <v>42499.73170138889</v>
      </c>
      <c r="T2910" s="9">
        <f t="shared" si="275"/>
        <v>42529.73170138889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s="5" t="str">
        <f t="shared" si="272"/>
        <v>theater</v>
      </c>
      <c r="R2911" s="5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s="5" t="str">
        <f t="shared" si="272"/>
        <v>theater</v>
      </c>
      <c r="R2912" s="5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s="5" t="str">
        <f t="shared" si="272"/>
        <v>theater</v>
      </c>
      <c r="R2913" s="5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s="5" t="str">
        <f t="shared" si="272"/>
        <v>theater</v>
      </c>
      <c r="R2914" s="5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s="5" t="str">
        <f t="shared" si="272"/>
        <v>theater</v>
      </c>
      <c r="R2915" s="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s="5" t="str">
        <f t="shared" si="272"/>
        <v>theater</v>
      </c>
      <c r="R2916" s="5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s="5" t="str">
        <f t="shared" si="272"/>
        <v>theater</v>
      </c>
      <c r="R2917" s="5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s="5" t="str">
        <f t="shared" si="272"/>
        <v>theater</v>
      </c>
      <c r="R2918" s="5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s="5" t="str">
        <f t="shared" si="272"/>
        <v>theater</v>
      </c>
      <c r="R2919" s="5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s="5" t="str">
        <f t="shared" si="272"/>
        <v>theater</v>
      </c>
      <c r="R2920" s="5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s="5" t="str">
        <f t="shared" si="272"/>
        <v>theater</v>
      </c>
      <c r="R2921" s="5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s="5" t="str">
        <f t="shared" si="272"/>
        <v>theater</v>
      </c>
      <c r="R2922" s="5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s="5" t="str">
        <f t="shared" si="272"/>
        <v>theater</v>
      </c>
      <c r="R2923" s="5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s="5" t="str">
        <f t="shared" si="272"/>
        <v>theater</v>
      </c>
      <c r="R2924" s="5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s="5" t="str">
        <f t="shared" si="272"/>
        <v>theater</v>
      </c>
      <c r="R2925" s="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s="5" t="str">
        <f t="shared" si="272"/>
        <v>theater</v>
      </c>
      <c r="R2926" s="5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s="5" t="str">
        <f t="shared" si="272"/>
        <v>theater</v>
      </c>
      <c r="R2927" s="5" t="str">
        <f t="shared" si="273"/>
        <v>musical</v>
      </c>
      <c r="S2927" s="9">
        <f t="shared" si="274"/>
        <v>41863.584120370375</v>
      </c>
      <c r="T2927" s="9">
        <f t="shared" si="275"/>
        <v>41893.584120370375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s="5" t="str">
        <f t="shared" si="272"/>
        <v>theater</v>
      </c>
      <c r="R2928" s="5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s="5" t="str">
        <f t="shared" si="272"/>
        <v>theater</v>
      </c>
      <c r="R2929" s="5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s="5" t="str">
        <f t="shared" si="272"/>
        <v>theater</v>
      </c>
      <c r="R2930" s="5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s="5" t="str">
        <f t="shared" si="272"/>
        <v>theater</v>
      </c>
      <c r="R2931" s="5" t="str">
        <f t="shared" si="273"/>
        <v>musical</v>
      </c>
      <c r="S2931" s="9">
        <f t="shared" si="274"/>
        <v>41754.564328703709</v>
      </c>
      <c r="T2931" s="9">
        <f t="shared" si="275"/>
        <v>41784.564328703709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s="5" t="str">
        <f t="shared" si="272"/>
        <v>theater</v>
      </c>
      <c r="R2932" s="5" t="str">
        <f t="shared" si="273"/>
        <v>musical</v>
      </c>
      <c r="S2932" s="9">
        <f t="shared" si="274"/>
        <v>42101.584074074068</v>
      </c>
      <c r="T2932" s="9">
        <f t="shared" si="275"/>
        <v>42131.584074074068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s="5" t="str">
        <f t="shared" si="272"/>
        <v>theater</v>
      </c>
      <c r="R2933" s="5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s="5" t="str">
        <f t="shared" si="272"/>
        <v>theater</v>
      </c>
      <c r="R2934" s="5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s="5" t="str">
        <f t="shared" si="272"/>
        <v>theater</v>
      </c>
      <c r="R2935" s="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s="5" t="str">
        <f t="shared" si="272"/>
        <v>theater</v>
      </c>
      <c r="R2936" s="5" t="str">
        <f t="shared" si="273"/>
        <v>musical</v>
      </c>
      <c r="S2936" s="9">
        <f t="shared" si="274"/>
        <v>41775.636157407404</v>
      </c>
      <c r="T2936" s="9">
        <f t="shared" si="275"/>
        <v>41805.636157407404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s="5" t="str">
        <f t="shared" si="272"/>
        <v>theater</v>
      </c>
      <c r="R2937" s="5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s="5" t="str">
        <f t="shared" si="272"/>
        <v>theater</v>
      </c>
      <c r="R2938" s="5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s="5" t="str">
        <f t="shared" si="272"/>
        <v>theater</v>
      </c>
      <c r="R2939" s="5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s="5" t="str">
        <f t="shared" si="272"/>
        <v>theater</v>
      </c>
      <c r="R2940" s="5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s="5" t="str">
        <f t="shared" si="272"/>
        <v>theater</v>
      </c>
      <c r="R2941" s="5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s="5" t="str">
        <f t="shared" si="272"/>
        <v>theater</v>
      </c>
      <c r="R2942" s="5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s="5" t="str">
        <f t="shared" si="272"/>
        <v>theater</v>
      </c>
      <c r="R2943" s="5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s="5" t="str">
        <f t="shared" si="272"/>
        <v>theater</v>
      </c>
      <c r="R2944" s="5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s="5" t="str">
        <f t="shared" si="272"/>
        <v>theater</v>
      </c>
      <c r="R2945" s="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s="5" t="str">
        <f t="shared" si="272"/>
        <v>theater</v>
      </c>
      <c r="R2946" s="5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(E2947/D2947)*100</f>
        <v>0</v>
      </c>
      <c r="P2947" t="e">
        <f t="shared" ref="P2947:P3010" si="277">E2947/L2947</f>
        <v>#DIV/0!</v>
      </c>
      <c r="Q2947" s="5" t="str">
        <f t="shared" ref="Q2947:Q3010" si="278">LEFT(N2947, SEARCH("/",N2947,1)-1)</f>
        <v>theater</v>
      </c>
      <c r="R2947" s="5" t="str">
        <f t="shared" ref="R2947:R3010" si="279">RIGHT(N2947,LEN(N2947)-FIND("/",N2947,1))</f>
        <v>spaces</v>
      </c>
      <c r="S2947" s="9">
        <f t="shared" ref="S2947:S3010" si="280">DATE(1970,1,1)+(J2947/24/60/60)</f>
        <v>42118.139583333337</v>
      </c>
      <c r="T2947" s="9">
        <f t="shared" ref="T2947:T3010" si="281">DATE(1970,1,1)+(I2947/24/60/60)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s="5" t="str">
        <f t="shared" si="278"/>
        <v>theater</v>
      </c>
      <c r="R2948" s="5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s="5" t="str">
        <f t="shared" si="278"/>
        <v>theater</v>
      </c>
      <c r="R2949" s="5" t="str">
        <f t="shared" si="279"/>
        <v>spaces</v>
      </c>
      <c r="S2949" s="9">
        <f t="shared" si="280"/>
        <v>42649.562118055554</v>
      </c>
      <c r="T2949" s="9">
        <f t="shared" si="281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s="5" t="str">
        <f t="shared" si="278"/>
        <v>theater</v>
      </c>
      <c r="R2950" s="5" t="str">
        <f t="shared" si="279"/>
        <v>spaces</v>
      </c>
      <c r="S2950" s="9">
        <f t="shared" si="280"/>
        <v>42097.649224537039</v>
      </c>
      <c r="T2950" s="9">
        <f t="shared" si="281"/>
        <v>42157.649224537039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s="5" t="str">
        <f t="shared" si="278"/>
        <v>theater</v>
      </c>
      <c r="R2951" s="5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s="5" t="str">
        <f t="shared" si="278"/>
        <v>theater</v>
      </c>
      <c r="R2952" s="5" t="str">
        <f t="shared" si="279"/>
        <v>spaces</v>
      </c>
      <c r="S2952" s="9">
        <f t="shared" si="280"/>
        <v>42362.365185185183</v>
      </c>
      <c r="T2952" s="9">
        <f t="shared" si="281"/>
        <v>42392.365185185183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s="5" t="str">
        <f t="shared" si="278"/>
        <v>theater</v>
      </c>
      <c r="R2953" s="5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s="5" t="str">
        <f t="shared" si="278"/>
        <v>theater</v>
      </c>
      <c r="R2954" s="5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s="5" t="str">
        <f t="shared" si="278"/>
        <v>theater</v>
      </c>
      <c r="R2955" s="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s="5" t="str">
        <f t="shared" si="278"/>
        <v>theater</v>
      </c>
      <c r="R2956" s="5" t="str">
        <f t="shared" si="279"/>
        <v>spaces</v>
      </c>
      <c r="S2956" s="9">
        <f t="shared" si="280"/>
        <v>42790.583368055552</v>
      </c>
      <c r="T2956" s="9">
        <f t="shared" si="281"/>
        <v>42810.541701388887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s="5" t="str">
        <f t="shared" si="278"/>
        <v>theater</v>
      </c>
      <c r="R2957" s="5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s="5" t="str">
        <f t="shared" si="278"/>
        <v>theater</v>
      </c>
      <c r="R2958" s="5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s="5" t="str">
        <f t="shared" si="278"/>
        <v>theater</v>
      </c>
      <c r="R2959" s="5" t="str">
        <f t="shared" si="279"/>
        <v>spaces</v>
      </c>
      <c r="S2959" s="9">
        <f t="shared" si="280"/>
        <v>42031.011249999996</v>
      </c>
      <c r="T2959" s="9">
        <f t="shared" si="281"/>
        <v>42090.969583333339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s="5" t="str">
        <f t="shared" si="278"/>
        <v>theater</v>
      </c>
      <c r="R2960" s="5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s="5" t="str">
        <f t="shared" si="278"/>
        <v>theater</v>
      </c>
      <c r="R2961" s="5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s="5" t="str">
        <f t="shared" si="278"/>
        <v>theater</v>
      </c>
      <c r="R2962" s="5" t="str">
        <f t="shared" si="279"/>
        <v>spaces</v>
      </c>
      <c r="S2962" s="9">
        <f t="shared" si="280"/>
        <v>41863.757210648153</v>
      </c>
      <c r="T2962" s="9">
        <f t="shared" si="281"/>
        <v>41893.757210648153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s="5" t="str">
        <f t="shared" si="278"/>
        <v>theater</v>
      </c>
      <c r="R2963" s="5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s="5" t="str">
        <f t="shared" si="278"/>
        <v>theater</v>
      </c>
      <c r="R2964" s="5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s="5" t="str">
        <f t="shared" si="278"/>
        <v>theater</v>
      </c>
      <c r="R2965" s="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s="5" t="str">
        <f t="shared" si="278"/>
        <v>theater</v>
      </c>
      <c r="R2966" s="5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s="5" t="str">
        <f t="shared" si="278"/>
        <v>theater</v>
      </c>
      <c r="R2967" s="5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s="5" t="str">
        <f t="shared" si="278"/>
        <v>theater</v>
      </c>
      <c r="R2968" s="5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s="5" t="str">
        <f t="shared" si="278"/>
        <v>theater</v>
      </c>
      <c r="R2969" s="5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s="5" t="str">
        <f t="shared" si="278"/>
        <v>theater</v>
      </c>
      <c r="R2970" s="5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s="5" t="str">
        <f t="shared" si="278"/>
        <v>theater</v>
      </c>
      <c r="R2971" s="5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s="5" t="str">
        <f t="shared" si="278"/>
        <v>theater</v>
      </c>
      <c r="R2972" s="5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s="5" t="str">
        <f t="shared" si="278"/>
        <v>theater</v>
      </c>
      <c r="R2973" s="5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s="5" t="str">
        <f t="shared" si="278"/>
        <v>theater</v>
      </c>
      <c r="R2974" s="5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s="5" t="str">
        <f t="shared" si="278"/>
        <v>theater</v>
      </c>
      <c r="R2975" s="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s="5" t="str">
        <f t="shared" si="278"/>
        <v>theater</v>
      </c>
      <c r="R2976" s="5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s="5" t="str">
        <f t="shared" si="278"/>
        <v>theater</v>
      </c>
      <c r="R2977" s="5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s="5" t="str">
        <f t="shared" si="278"/>
        <v>theater</v>
      </c>
      <c r="R2978" s="5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s="5" t="str">
        <f t="shared" si="278"/>
        <v>theater</v>
      </c>
      <c r="R2979" s="5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s="5" t="str">
        <f t="shared" si="278"/>
        <v>theater</v>
      </c>
      <c r="R2980" s="5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s="5" t="str">
        <f t="shared" si="278"/>
        <v>theater</v>
      </c>
      <c r="R2981" s="5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s="5" t="str">
        <f t="shared" si="278"/>
        <v>theater</v>
      </c>
      <c r="R2982" s="5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s="5" t="str">
        <f t="shared" si="278"/>
        <v>theater</v>
      </c>
      <c r="R2983" s="5" t="str">
        <f t="shared" si="279"/>
        <v>spaces</v>
      </c>
      <c r="S2983" s="9">
        <f t="shared" si="280"/>
        <v>42225.559675925928</v>
      </c>
      <c r="T2983" s="9">
        <f t="shared" si="281"/>
        <v>42270.559675925928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s="5" t="str">
        <f t="shared" si="278"/>
        <v>theater</v>
      </c>
      <c r="R2984" s="5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s="5" t="str">
        <f t="shared" si="278"/>
        <v>theater</v>
      </c>
      <c r="R2985" s="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s="5" t="str">
        <f t="shared" si="278"/>
        <v>theater</v>
      </c>
      <c r="R2986" s="5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s="5" t="str">
        <f t="shared" si="278"/>
        <v>theater</v>
      </c>
      <c r="R2987" s="5" t="str">
        <f t="shared" si="279"/>
        <v>spaces</v>
      </c>
      <c r="S2987" s="9">
        <f t="shared" si="280"/>
        <v>42654.973703703705</v>
      </c>
      <c r="T2987" s="9">
        <f t="shared" si="281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s="5" t="str">
        <f t="shared" si="278"/>
        <v>theater</v>
      </c>
      <c r="R2988" s="5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s="5" t="str">
        <f t="shared" si="278"/>
        <v>theater</v>
      </c>
      <c r="R2989" s="5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s="5" t="str">
        <f t="shared" si="278"/>
        <v>theater</v>
      </c>
      <c r="R2990" s="5" t="str">
        <f t="shared" si="279"/>
        <v>spaces</v>
      </c>
      <c r="S2990" s="9">
        <f t="shared" si="280"/>
        <v>42511.36204861111</v>
      </c>
      <c r="T2990" s="9">
        <f t="shared" si="281"/>
        <v>42541.36204861111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s="5" t="str">
        <f t="shared" si="278"/>
        <v>theater</v>
      </c>
      <c r="R2991" s="5" t="str">
        <f t="shared" si="279"/>
        <v>spaces</v>
      </c>
      <c r="S2991" s="9">
        <f t="shared" si="280"/>
        <v>42337.020393518513</v>
      </c>
      <c r="T2991" s="9">
        <f t="shared" si="281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s="5" t="str">
        <f t="shared" si="278"/>
        <v>theater</v>
      </c>
      <c r="R2992" s="5" t="str">
        <f t="shared" si="279"/>
        <v>spaces</v>
      </c>
      <c r="S2992" s="9">
        <f t="shared" si="280"/>
        <v>42341.574305555558</v>
      </c>
      <c r="T2992" s="9">
        <f t="shared" si="281"/>
        <v>42376.574305555558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s="5" t="str">
        <f t="shared" si="278"/>
        <v>theater</v>
      </c>
      <c r="R2993" s="5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s="5" t="str">
        <f t="shared" si="278"/>
        <v>theater</v>
      </c>
      <c r="R2994" s="5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s="5" t="str">
        <f t="shared" si="278"/>
        <v>theater</v>
      </c>
      <c r="R2995" s="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s="5" t="str">
        <f t="shared" si="278"/>
        <v>theater</v>
      </c>
      <c r="R2996" s="5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s="5" t="str">
        <f t="shared" si="278"/>
        <v>theater</v>
      </c>
      <c r="R2997" s="5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s="5" t="str">
        <f t="shared" si="278"/>
        <v>theater</v>
      </c>
      <c r="R2998" s="5" t="str">
        <f t="shared" si="279"/>
        <v>spaces</v>
      </c>
      <c r="S2998" s="9">
        <f t="shared" si="280"/>
        <v>42090.912499999999</v>
      </c>
      <c r="T2998" s="9">
        <f t="shared" si="281"/>
        <v>42150.912499999999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s="5" t="str">
        <f t="shared" si="278"/>
        <v>theater</v>
      </c>
      <c r="R2999" s="5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s="5" t="str">
        <f t="shared" si="278"/>
        <v>theater</v>
      </c>
      <c r="R3000" s="5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s="5" t="str">
        <f t="shared" si="278"/>
        <v>theater</v>
      </c>
      <c r="R3001" s="5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s="5" t="str">
        <f t="shared" si="278"/>
        <v>theater</v>
      </c>
      <c r="R3002" s="5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s="5" t="str">
        <f t="shared" si="278"/>
        <v>theater</v>
      </c>
      <c r="R3003" s="5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s="5" t="str">
        <f t="shared" si="278"/>
        <v>theater</v>
      </c>
      <c r="R3004" s="5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s="5" t="str">
        <f t="shared" si="278"/>
        <v>theater</v>
      </c>
      <c r="R3005" s="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s="5" t="str">
        <f t="shared" si="278"/>
        <v>theater</v>
      </c>
      <c r="R3006" s="5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s="5" t="str">
        <f t="shared" si="278"/>
        <v>theater</v>
      </c>
      <c r="R3007" s="5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s="5" t="str">
        <f t="shared" si="278"/>
        <v>theater</v>
      </c>
      <c r="R3008" s="5" t="str">
        <f t="shared" si="279"/>
        <v>spaces</v>
      </c>
      <c r="S3008" s="9">
        <f t="shared" si="280"/>
        <v>41957.756840277776</v>
      </c>
      <c r="T3008" s="9">
        <f t="shared" si="281"/>
        <v>41987.756840277776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s="5" t="str">
        <f t="shared" si="278"/>
        <v>theater</v>
      </c>
      <c r="R3009" s="5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s="5" t="str">
        <f t="shared" si="278"/>
        <v>theater</v>
      </c>
      <c r="R3010" s="5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(E3011/D3011)*100</f>
        <v>119.756</v>
      </c>
      <c r="P3011">
        <f t="shared" ref="P3011:P3074" si="283">E3011/L3011</f>
        <v>233.8984375</v>
      </c>
      <c r="Q3011" s="5" t="str">
        <f t="shared" ref="Q3011:Q3074" si="284">LEFT(N3011, SEARCH("/",N3011,1)-1)</f>
        <v>theater</v>
      </c>
      <c r="R3011" s="5" t="str">
        <f t="shared" ref="R3011:R3074" si="285">RIGHT(N3011,LEN(N3011)-FIND("/",N3011,1))</f>
        <v>spaces</v>
      </c>
      <c r="S3011" s="9">
        <f t="shared" ref="S3011:S3074" si="286">DATE(1970,1,1)+(J3011/24/60/60)</f>
        <v>41939.569907407407</v>
      </c>
      <c r="T3011" s="9">
        <f t="shared" ref="T3011:T3074" si="287">DATE(1970,1,1)+(I3011/24/60/60)</f>
        <v>41969.611574074072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s="5" t="str">
        <f t="shared" si="284"/>
        <v>theater</v>
      </c>
      <c r="R3012" s="5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s="5" t="str">
        <f t="shared" si="284"/>
        <v>theater</v>
      </c>
      <c r="R3013" s="5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s="5" t="str">
        <f t="shared" si="284"/>
        <v>theater</v>
      </c>
      <c r="R3014" s="5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s="5" t="str">
        <f t="shared" si="284"/>
        <v>theater</v>
      </c>
      <c r="R3015" s="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s="5" t="str">
        <f t="shared" si="284"/>
        <v>theater</v>
      </c>
      <c r="R3016" s="5" t="str">
        <f t="shared" si="285"/>
        <v>spaces</v>
      </c>
      <c r="S3016" s="9">
        <f t="shared" si="286"/>
        <v>41920.123611111107</v>
      </c>
      <c r="T3016" s="9">
        <f t="shared" si="287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s="5" t="str">
        <f t="shared" si="284"/>
        <v>theater</v>
      </c>
      <c r="R3017" s="5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s="5" t="str">
        <f t="shared" si="284"/>
        <v>theater</v>
      </c>
      <c r="R3018" s="5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s="5" t="str">
        <f t="shared" si="284"/>
        <v>theater</v>
      </c>
      <c r="R3019" s="5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s="5" t="str">
        <f t="shared" si="284"/>
        <v>theater</v>
      </c>
      <c r="R3020" s="5" t="str">
        <f t="shared" si="285"/>
        <v>spaces</v>
      </c>
      <c r="S3020" s="9">
        <f t="shared" si="286"/>
        <v>42163.298333333332</v>
      </c>
      <c r="T3020" s="9">
        <f t="shared" si="287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s="5" t="str">
        <f t="shared" si="284"/>
        <v>theater</v>
      </c>
      <c r="R3021" s="5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s="5" t="str">
        <f t="shared" si="284"/>
        <v>theater</v>
      </c>
      <c r="R3022" s="5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s="5" t="str">
        <f t="shared" si="284"/>
        <v>theater</v>
      </c>
      <c r="R3023" s="5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s="5" t="str">
        <f t="shared" si="284"/>
        <v>theater</v>
      </c>
      <c r="R3024" s="5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s="5" t="str">
        <f t="shared" si="284"/>
        <v>theater</v>
      </c>
      <c r="R3025" s="5" t="str">
        <f t="shared" si="285"/>
        <v>spaces</v>
      </c>
      <c r="S3025" s="9">
        <f t="shared" si="286"/>
        <v>42121.675763888888</v>
      </c>
      <c r="T3025" s="9">
        <f t="shared" si="287"/>
        <v>42166.675763888888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s="5" t="str">
        <f t="shared" si="284"/>
        <v>theater</v>
      </c>
      <c r="R3026" s="5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s="5" t="str">
        <f t="shared" si="284"/>
        <v>theater</v>
      </c>
      <c r="R3027" s="5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s="5" t="str">
        <f t="shared" si="284"/>
        <v>theater</v>
      </c>
      <c r="R3028" s="5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s="5" t="str">
        <f t="shared" si="284"/>
        <v>theater</v>
      </c>
      <c r="R3029" s="5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s="5" t="str">
        <f t="shared" si="284"/>
        <v>theater</v>
      </c>
      <c r="R3030" s="5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s="5" t="str">
        <f t="shared" si="284"/>
        <v>theater</v>
      </c>
      <c r="R3031" s="5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s="5" t="str">
        <f t="shared" si="284"/>
        <v>theater</v>
      </c>
      <c r="R3032" s="5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s="5" t="str">
        <f t="shared" si="284"/>
        <v>theater</v>
      </c>
      <c r="R3033" s="5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s="5" t="str">
        <f t="shared" si="284"/>
        <v>theater</v>
      </c>
      <c r="R3034" s="5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s="5" t="str">
        <f t="shared" si="284"/>
        <v>theater</v>
      </c>
      <c r="R3035" s="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s="5" t="str">
        <f t="shared" si="284"/>
        <v>theater</v>
      </c>
      <c r="R3036" s="5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s="5" t="str">
        <f t="shared" si="284"/>
        <v>theater</v>
      </c>
      <c r="R3037" s="5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s="5" t="str">
        <f t="shared" si="284"/>
        <v>theater</v>
      </c>
      <c r="R3038" s="5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s="5" t="str">
        <f t="shared" si="284"/>
        <v>theater</v>
      </c>
      <c r="R3039" s="5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s="5" t="str">
        <f t="shared" si="284"/>
        <v>theater</v>
      </c>
      <c r="R3040" s="5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s="5" t="str">
        <f t="shared" si="284"/>
        <v>theater</v>
      </c>
      <c r="R3041" s="5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s="5" t="str">
        <f t="shared" si="284"/>
        <v>theater</v>
      </c>
      <c r="R3042" s="5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s="5" t="str">
        <f t="shared" si="284"/>
        <v>theater</v>
      </c>
      <c r="R3043" s="5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s="5" t="str">
        <f t="shared" si="284"/>
        <v>theater</v>
      </c>
      <c r="R3044" s="5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s="5" t="str">
        <f t="shared" si="284"/>
        <v>theater</v>
      </c>
      <c r="R3045" s="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s="5" t="str">
        <f t="shared" si="284"/>
        <v>theater</v>
      </c>
      <c r="R3046" s="5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s="5" t="str">
        <f t="shared" si="284"/>
        <v>theater</v>
      </c>
      <c r="R3047" s="5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s="5" t="str">
        <f t="shared" si="284"/>
        <v>theater</v>
      </c>
      <c r="R3048" s="5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s="5" t="str">
        <f t="shared" si="284"/>
        <v>theater</v>
      </c>
      <c r="R3049" s="5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s="5" t="str">
        <f t="shared" si="284"/>
        <v>theater</v>
      </c>
      <c r="R3050" s="5" t="str">
        <f t="shared" si="285"/>
        <v>spaces</v>
      </c>
      <c r="S3050" s="9">
        <f t="shared" si="286"/>
        <v>41975.901180555556</v>
      </c>
      <c r="T3050" s="9">
        <f t="shared" si="287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s="5" t="str">
        <f t="shared" si="284"/>
        <v>theater</v>
      </c>
      <c r="R3051" s="5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s="5" t="str">
        <f t="shared" si="284"/>
        <v>theater</v>
      </c>
      <c r="R3052" s="5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s="5" t="str">
        <f t="shared" si="284"/>
        <v>theater</v>
      </c>
      <c r="R3053" s="5" t="str">
        <f t="shared" si="285"/>
        <v>spaces</v>
      </c>
      <c r="S3053" s="9">
        <f t="shared" si="286"/>
        <v>42744.416030092594</v>
      </c>
      <c r="T3053" s="9">
        <f t="shared" si="287"/>
        <v>42774.416030092594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s="5" t="str">
        <f t="shared" si="284"/>
        <v>theater</v>
      </c>
      <c r="R3054" s="5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s="5" t="str">
        <f t="shared" si="284"/>
        <v>theater</v>
      </c>
      <c r="R3055" s="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s="5" t="str">
        <f t="shared" si="284"/>
        <v>theater</v>
      </c>
      <c r="R3056" s="5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s="5" t="str">
        <f t="shared" si="284"/>
        <v>theater</v>
      </c>
      <c r="R3057" s="5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s="5" t="str">
        <f t="shared" si="284"/>
        <v>theater</v>
      </c>
      <c r="R3058" s="5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s="5" t="str">
        <f t="shared" si="284"/>
        <v>theater</v>
      </c>
      <c r="R3059" s="5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s="5" t="str">
        <f t="shared" si="284"/>
        <v>theater</v>
      </c>
      <c r="R3060" s="5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s="5" t="str">
        <f t="shared" si="284"/>
        <v>theater</v>
      </c>
      <c r="R3061" s="5" t="str">
        <f t="shared" si="285"/>
        <v>spaces</v>
      </c>
      <c r="S3061" s="9">
        <f t="shared" si="286"/>
        <v>41829.935717592598</v>
      </c>
      <c r="T3061" s="9">
        <f t="shared" si="287"/>
        <v>41859.935717592598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s="5" t="str">
        <f t="shared" si="284"/>
        <v>theater</v>
      </c>
      <c r="R3062" s="5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s="5" t="str">
        <f t="shared" si="284"/>
        <v>theater</v>
      </c>
      <c r="R3063" s="5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s="5" t="str">
        <f t="shared" si="284"/>
        <v>theater</v>
      </c>
      <c r="R3064" s="5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s="5" t="str">
        <f t="shared" si="284"/>
        <v>theater</v>
      </c>
      <c r="R3065" s="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s="5" t="str">
        <f t="shared" si="284"/>
        <v>theater</v>
      </c>
      <c r="R3066" s="5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s="5" t="str">
        <f t="shared" si="284"/>
        <v>theater</v>
      </c>
      <c r="R3067" s="5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s="5" t="str">
        <f t="shared" si="284"/>
        <v>theater</v>
      </c>
      <c r="R3068" s="5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s="5" t="str">
        <f t="shared" si="284"/>
        <v>theater</v>
      </c>
      <c r="R3069" s="5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s="5" t="str">
        <f t="shared" si="284"/>
        <v>theater</v>
      </c>
      <c r="R3070" s="5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s="5" t="str">
        <f t="shared" si="284"/>
        <v>theater</v>
      </c>
      <c r="R3071" s="5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s="5" t="str">
        <f t="shared" si="284"/>
        <v>theater</v>
      </c>
      <c r="R3072" s="5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s="5" t="str">
        <f t="shared" si="284"/>
        <v>theater</v>
      </c>
      <c r="R3073" s="5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s="5" t="str">
        <f t="shared" si="284"/>
        <v>theater</v>
      </c>
      <c r="R3074" s="5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(E3075/D3075)*100</f>
        <v>2.3035714285714284E-2</v>
      </c>
      <c r="P3075">
        <f t="shared" ref="P3075:P3138" si="289">E3075/L3075</f>
        <v>92.142857142857139</v>
      </c>
      <c r="Q3075" s="5" t="str">
        <f t="shared" ref="Q3075:Q3138" si="290">LEFT(N3075, SEARCH("/",N3075,1)-1)</f>
        <v>theater</v>
      </c>
      <c r="R3075" s="5" t="str">
        <f t="shared" ref="R3075:R3138" si="291">RIGHT(N3075,LEN(N3075)-FIND("/",N3075,1))</f>
        <v>spaces</v>
      </c>
      <c r="S3075" s="9">
        <f t="shared" ref="S3075:S3138" si="292">DATE(1970,1,1)+(J3075/24/60/60)</f>
        <v>42111.684027777781</v>
      </c>
      <c r="T3075" s="9">
        <f t="shared" ref="T3075:T3138" si="293">DATE(1970,1,1)+(I3075/24/60/60)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s="5" t="str">
        <f t="shared" si="290"/>
        <v>theater</v>
      </c>
      <c r="R3076" s="5" t="str">
        <f t="shared" si="291"/>
        <v>spaces</v>
      </c>
      <c r="S3076" s="9">
        <f t="shared" si="292"/>
        <v>42409.571284722224</v>
      </c>
      <c r="T3076" s="9">
        <f t="shared" si="293"/>
        <v>42439.571284722224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s="5" t="str">
        <f t="shared" si="290"/>
        <v>theater</v>
      </c>
      <c r="R3077" s="5" t="str">
        <f t="shared" si="291"/>
        <v>spaces</v>
      </c>
      <c r="S3077" s="9">
        <f t="shared" si="292"/>
        <v>42551.102314814816</v>
      </c>
      <c r="T3077" s="9">
        <f t="shared" si="293"/>
        <v>42601.102314814816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s="5" t="str">
        <f t="shared" si="290"/>
        <v>theater</v>
      </c>
      <c r="R3078" s="5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s="5" t="str">
        <f t="shared" si="290"/>
        <v>theater</v>
      </c>
      <c r="R3079" s="5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s="5" t="str">
        <f t="shared" si="290"/>
        <v>theater</v>
      </c>
      <c r="R3080" s="5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s="5" t="str">
        <f t="shared" si="290"/>
        <v>theater</v>
      </c>
      <c r="R3081" s="5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s="5" t="str">
        <f t="shared" si="290"/>
        <v>theater</v>
      </c>
      <c r="R3082" s="5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s="5" t="str">
        <f t="shared" si="290"/>
        <v>theater</v>
      </c>
      <c r="R3083" s="5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s="5" t="str">
        <f t="shared" si="290"/>
        <v>theater</v>
      </c>
      <c r="R3084" s="5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s="5" t="str">
        <f t="shared" si="290"/>
        <v>theater</v>
      </c>
      <c r="R3085" s="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s="5" t="str">
        <f t="shared" si="290"/>
        <v>theater</v>
      </c>
      <c r="R3086" s="5" t="str">
        <f t="shared" si="291"/>
        <v>spaces</v>
      </c>
      <c r="S3086" s="9">
        <f t="shared" si="292"/>
        <v>42100.723738425928</v>
      </c>
      <c r="T3086" s="9">
        <f t="shared" si="293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s="5" t="str">
        <f t="shared" si="290"/>
        <v>theater</v>
      </c>
      <c r="R3087" s="5" t="str">
        <f t="shared" si="291"/>
        <v>spaces</v>
      </c>
      <c r="S3087" s="9">
        <f t="shared" si="292"/>
        <v>42246.883784722224</v>
      </c>
      <c r="T3087" s="9">
        <f t="shared" si="293"/>
        <v>42276.883784722224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s="5" t="str">
        <f t="shared" si="290"/>
        <v>theater</v>
      </c>
      <c r="R3088" s="5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s="5" t="str">
        <f t="shared" si="290"/>
        <v>theater</v>
      </c>
      <c r="R3089" s="5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s="5" t="str">
        <f t="shared" si="290"/>
        <v>theater</v>
      </c>
      <c r="R3090" s="5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s="5" t="str">
        <f t="shared" si="290"/>
        <v>theater</v>
      </c>
      <c r="R3091" s="5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s="5" t="str">
        <f t="shared" si="290"/>
        <v>theater</v>
      </c>
      <c r="R3092" s="5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s="5" t="str">
        <f t="shared" si="290"/>
        <v>theater</v>
      </c>
      <c r="R3093" s="5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s="5" t="str">
        <f t="shared" si="290"/>
        <v>theater</v>
      </c>
      <c r="R3094" s="5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s="5" t="str">
        <f t="shared" si="290"/>
        <v>theater</v>
      </c>
      <c r="R3095" s="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s="5" t="str">
        <f t="shared" si="290"/>
        <v>theater</v>
      </c>
      <c r="R3096" s="5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s="5" t="str">
        <f t="shared" si="290"/>
        <v>theater</v>
      </c>
      <c r="R3097" s="5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s="5" t="str">
        <f t="shared" si="290"/>
        <v>theater</v>
      </c>
      <c r="R3098" s="5" t="str">
        <f t="shared" si="291"/>
        <v>spaces</v>
      </c>
      <c r="S3098" s="9">
        <f t="shared" si="292"/>
        <v>42114.825532407405</v>
      </c>
      <c r="T3098" s="9">
        <f t="shared" si="293"/>
        <v>42144.825532407405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s="5" t="str">
        <f t="shared" si="290"/>
        <v>theater</v>
      </c>
      <c r="R3099" s="5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s="5" t="str">
        <f t="shared" si="290"/>
        <v>theater</v>
      </c>
      <c r="R3100" s="5" t="str">
        <f t="shared" si="291"/>
        <v>spaces</v>
      </c>
      <c r="S3100" s="9">
        <f t="shared" si="292"/>
        <v>42359.792233796295</v>
      </c>
      <c r="T3100" s="9">
        <f t="shared" si="293"/>
        <v>42408.011805555558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s="5" t="str">
        <f t="shared" si="290"/>
        <v>theater</v>
      </c>
      <c r="R3101" s="5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s="5" t="str">
        <f t="shared" si="290"/>
        <v>theater</v>
      </c>
      <c r="R3102" s="5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s="5" t="str">
        <f t="shared" si="290"/>
        <v>theater</v>
      </c>
      <c r="R3103" s="5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s="5" t="str">
        <f t="shared" si="290"/>
        <v>theater</v>
      </c>
      <c r="R3104" s="5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s="5" t="str">
        <f t="shared" si="290"/>
        <v>theater</v>
      </c>
      <c r="R3105" s="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s="5" t="str">
        <f t="shared" si="290"/>
        <v>theater</v>
      </c>
      <c r="R3106" s="5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s="5" t="str">
        <f t="shared" si="290"/>
        <v>theater</v>
      </c>
      <c r="R3107" s="5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s="5" t="str">
        <f t="shared" si="290"/>
        <v>theater</v>
      </c>
      <c r="R3108" s="5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s="5" t="str">
        <f t="shared" si="290"/>
        <v>theater</v>
      </c>
      <c r="R3109" s="5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s="5" t="str">
        <f t="shared" si="290"/>
        <v>theater</v>
      </c>
      <c r="R3110" s="5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s="5" t="str">
        <f t="shared" si="290"/>
        <v>theater</v>
      </c>
      <c r="R3111" s="5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s="5" t="str">
        <f t="shared" si="290"/>
        <v>theater</v>
      </c>
      <c r="R3112" s="5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s="5" t="str">
        <f t="shared" si="290"/>
        <v>theater</v>
      </c>
      <c r="R3113" s="5" t="str">
        <f t="shared" si="291"/>
        <v>spaces</v>
      </c>
      <c r="S3113" s="9">
        <f t="shared" si="292"/>
        <v>41885.595138888893</v>
      </c>
      <c r="T3113" s="9">
        <f t="shared" si="293"/>
        <v>41916.595138888893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s="5" t="str">
        <f t="shared" si="290"/>
        <v>theater</v>
      </c>
      <c r="R3114" s="5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s="5" t="str">
        <f t="shared" si="290"/>
        <v>theater</v>
      </c>
      <c r="R3115" s="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s="5" t="str">
        <f t="shared" si="290"/>
        <v>theater</v>
      </c>
      <c r="R3116" s="5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s="5" t="str">
        <f t="shared" si="290"/>
        <v>theater</v>
      </c>
      <c r="R3117" s="5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s="5" t="str">
        <f t="shared" si="290"/>
        <v>theater</v>
      </c>
      <c r="R3118" s="5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s="5" t="str">
        <f t="shared" si="290"/>
        <v>theater</v>
      </c>
      <c r="R3119" s="5" t="str">
        <f t="shared" si="291"/>
        <v>spaces</v>
      </c>
      <c r="S3119" s="9">
        <f t="shared" si="292"/>
        <v>42509.374537037038</v>
      </c>
      <c r="T3119" s="9">
        <f t="shared" si="293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s="5" t="str">
        <f t="shared" si="290"/>
        <v>theater</v>
      </c>
      <c r="R3120" s="5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s="5" t="str">
        <f t="shared" si="290"/>
        <v>theater</v>
      </c>
      <c r="R3121" s="5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s="5" t="str">
        <f t="shared" si="290"/>
        <v>theater</v>
      </c>
      <c r="R3122" s="5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s="5" t="str">
        <f t="shared" si="290"/>
        <v>theater</v>
      </c>
      <c r="R3123" s="5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s="5" t="str">
        <f t="shared" si="290"/>
        <v>theater</v>
      </c>
      <c r="R3124" s="5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s="5" t="str">
        <f t="shared" si="290"/>
        <v>theater</v>
      </c>
      <c r="R3125" s="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s="5" t="str">
        <f t="shared" si="290"/>
        <v>theater</v>
      </c>
      <c r="R3126" s="5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s="5" t="str">
        <f t="shared" si="290"/>
        <v>theater</v>
      </c>
      <c r="R3127" s="5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s="5" t="str">
        <f t="shared" si="290"/>
        <v>theater</v>
      </c>
      <c r="R3128" s="5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s="5" t="str">
        <f t="shared" si="290"/>
        <v>theater</v>
      </c>
      <c r="R3129" s="5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s="5" t="str">
        <f t="shared" si="290"/>
        <v>theater</v>
      </c>
      <c r="R3130" s="5" t="str">
        <f t="shared" si="291"/>
        <v>plays</v>
      </c>
      <c r="S3130" s="9">
        <f t="shared" si="292"/>
        <v>42780.825706018513</v>
      </c>
      <c r="T3130" s="9">
        <f t="shared" si="293"/>
        <v>42810.784039351849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s="5" t="str">
        <f t="shared" si="290"/>
        <v>theater</v>
      </c>
      <c r="R3131" s="5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s="5" t="str">
        <f t="shared" si="290"/>
        <v>theater</v>
      </c>
      <c r="R3132" s="5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s="5" t="str">
        <f t="shared" si="290"/>
        <v>theater</v>
      </c>
      <c r="R3133" s="5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s="5" t="str">
        <f t="shared" si="290"/>
        <v>theater</v>
      </c>
      <c r="R3134" s="5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s="5" t="str">
        <f t="shared" si="290"/>
        <v>theater</v>
      </c>
      <c r="R3135" s="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s="5" t="str">
        <f t="shared" si="290"/>
        <v>theater</v>
      </c>
      <c r="R3136" s="5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s="5" t="str">
        <f t="shared" si="290"/>
        <v>theater</v>
      </c>
      <c r="R3137" s="5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s="5" t="str">
        <f t="shared" si="290"/>
        <v>theater</v>
      </c>
      <c r="R3138" s="5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(E3139/D3139)*100</f>
        <v>3.3333333333333335</v>
      </c>
      <c r="P3139">
        <f t="shared" ref="P3139:P3202" si="295">E3139/L3139</f>
        <v>50</v>
      </c>
      <c r="Q3139" s="5" t="str">
        <f t="shared" ref="Q3139:Q3202" si="296">LEFT(N3139, SEARCH("/",N3139,1)-1)</f>
        <v>theater</v>
      </c>
      <c r="R3139" s="5" t="str">
        <f t="shared" ref="R3139:R3202" si="297">RIGHT(N3139,LEN(N3139)-FIND("/",N3139,1))</f>
        <v>plays</v>
      </c>
      <c r="S3139" s="9">
        <f t="shared" ref="S3139:S3202" si="298">DATE(1970,1,1)+(J3139/24/60/60)</f>
        <v>42807.885057870371</v>
      </c>
      <c r="T3139" s="9">
        <f t="shared" ref="T3139:T3202" si="299">DATE(1970,1,1)+(I3139/24/60/60)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s="5" t="str">
        <f t="shared" si="296"/>
        <v>theater</v>
      </c>
      <c r="R3140" s="5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s="5" t="str">
        <f t="shared" si="296"/>
        <v>theater</v>
      </c>
      <c r="R3141" s="5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s="5" t="str">
        <f t="shared" si="296"/>
        <v>theater</v>
      </c>
      <c r="R3142" s="5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s="5" t="str">
        <f t="shared" si="296"/>
        <v>theater</v>
      </c>
      <c r="R3143" s="5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s="5" t="str">
        <f t="shared" si="296"/>
        <v>theater</v>
      </c>
      <c r="R3144" s="5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s="5" t="str">
        <f t="shared" si="296"/>
        <v>theater</v>
      </c>
      <c r="R3145" s="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s="5" t="str">
        <f t="shared" si="296"/>
        <v>theater</v>
      </c>
      <c r="R3146" s="5" t="str">
        <f t="shared" si="297"/>
        <v>plays</v>
      </c>
      <c r="S3146" s="9">
        <f t="shared" si="298"/>
        <v>42796.538275462961</v>
      </c>
      <c r="T3146" s="9">
        <f t="shared" si="2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s="5" t="str">
        <f t="shared" si="296"/>
        <v>theater</v>
      </c>
      <c r="R3147" s="5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s="5" t="str">
        <f t="shared" si="296"/>
        <v>theater</v>
      </c>
      <c r="R3148" s="5" t="str">
        <f t="shared" si="297"/>
        <v>plays</v>
      </c>
      <c r="S3148" s="9">
        <f t="shared" si="298"/>
        <v>42796.682476851849</v>
      </c>
      <c r="T3148" s="9">
        <f t="shared" si="2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s="5" t="str">
        <f t="shared" si="296"/>
        <v>theater</v>
      </c>
      <c r="R3149" s="5" t="str">
        <f t="shared" si="297"/>
        <v>plays</v>
      </c>
      <c r="S3149" s="9">
        <f t="shared" si="298"/>
        <v>41909.96938657407</v>
      </c>
      <c r="T3149" s="9">
        <f t="shared" si="2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s="5" t="str">
        <f t="shared" si="296"/>
        <v>theater</v>
      </c>
      <c r="R3150" s="5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s="5" t="str">
        <f t="shared" si="296"/>
        <v>theater</v>
      </c>
      <c r="R3151" s="5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s="5" t="str">
        <f t="shared" si="296"/>
        <v>theater</v>
      </c>
      <c r="R3152" s="5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s="5" t="str">
        <f t="shared" si="296"/>
        <v>theater</v>
      </c>
      <c r="R3153" s="5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s="5" t="str">
        <f t="shared" si="296"/>
        <v>theater</v>
      </c>
      <c r="R3154" s="5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s="5" t="str">
        <f t="shared" si="296"/>
        <v>theater</v>
      </c>
      <c r="R3155" s="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s="5" t="str">
        <f t="shared" si="296"/>
        <v>theater</v>
      </c>
      <c r="R3156" s="5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s="5" t="str">
        <f t="shared" si="296"/>
        <v>theater</v>
      </c>
      <c r="R3157" s="5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s="5" t="str">
        <f t="shared" si="296"/>
        <v>theater</v>
      </c>
      <c r="R3158" s="5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s="5" t="str">
        <f t="shared" si="296"/>
        <v>theater</v>
      </c>
      <c r="R3159" s="5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s="5" t="str">
        <f t="shared" si="296"/>
        <v>theater</v>
      </c>
      <c r="R3160" s="5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s="5" t="str">
        <f t="shared" si="296"/>
        <v>theater</v>
      </c>
      <c r="R3161" s="5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s="5" t="str">
        <f t="shared" si="296"/>
        <v>theater</v>
      </c>
      <c r="R3162" s="5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s="5" t="str">
        <f t="shared" si="296"/>
        <v>theater</v>
      </c>
      <c r="R3163" s="5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s="5" t="str">
        <f t="shared" si="296"/>
        <v>theater</v>
      </c>
      <c r="R3164" s="5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s="5" t="str">
        <f t="shared" si="296"/>
        <v>theater</v>
      </c>
      <c r="R3165" s="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s="5" t="str">
        <f t="shared" si="296"/>
        <v>theater</v>
      </c>
      <c r="R3166" s="5" t="str">
        <f t="shared" si="297"/>
        <v>plays</v>
      </c>
      <c r="S3166" s="9">
        <f t="shared" si="298"/>
        <v>41766.805729166663</v>
      </c>
      <c r="T3166" s="9">
        <f t="shared" si="299"/>
        <v>41799.805729166663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s="5" t="str">
        <f t="shared" si="296"/>
        <v>theater</v>
      </c>
      <c r="R3167" s="5" t="str">
        <f t="shared" si="297"/>
        <v>plays</v>
      </c>
      <c r="S3167" s="9">
        <f t="shared" si="298"/>
        <v>40644.159259259264</v>
      </c>
      <c r="T3167" s="9">
        <f t="shared" si="2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s="5" t="str">
        <f t="shared" si="296"/>
        <v>theater</v>
      </c>
      <c r="R3168" s="5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s="5" t="str">
        <f t="shared" si="296"/>
        <v>theater</v>
      </c>
      <c r="R3169" s="5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s="5" t="str">
        <f t="shared" si="296"/>
        <v>theater</v>
      </c>
      <c r="R3170" s="5" t="str">
        <f t="shared" si="297"/>
        <v>plays</v>
      </c>
      <c r="S3170" s="9">
        <f t="shared" si="298"/>
        <v>41772.105937499997</v>
      </c>
      <c r="T3170" s="9">
        <f t="shared" si="2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s="5" t="str">
        <f t="shared" si="296"/>
        <v>theater</v>
      </c>
      <c r="R3171" s="5" t="str">
        <f t="shared" si="297"/>
        <v>plays</v>
      </c>
      <c r="S3171" s="9">
        <f t="shared" si="298"/>
        <v>41591.737974537042</v>
      </c>
      <c r="T3171" s="9">
        <f t="shared" si="2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s="5" t="str">
        <f t="shared" si="296"/>
        <v>theater</v>
      </c>
      <c r="R3172" s="5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s="5" t="str">
        <f t="shared" si="296"/>
        <v>theater</v>
      </c>
      <c r="R3173" s="5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s="5" t="str">
        <f t="shared" si="296"/>
        <v>theater</v>
      </c>
      <c r="R3174" s="5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s="5" t="str">
        <f t="shared" si="296"/>
        <v>theater</v>
      </c>
      <c r="R3175" s="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s="5" t="str">
        <f t="shared" si="296"/>
        <v>theater</v>
      </c>
      <c r="R3176" s="5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s="5" t="str">
        <f t="shared" si="296"/>
        <v>theater</v>
      </c>
      <c r="R3177" s="5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s="5" t="str">
        <f t="shared" si="296"/>
        <v>theater</v>
      </c>
      <c r="R3178" s="5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s="5" t="str">
        <f t="shared" si="296"/>
        <v>theater</v>
      </c>
      <c r="R3179" s="5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s="5" t="str">
        <f t="shared" si="296"/>
        <v>theater</v>
      </c>
      <c r="R3180" s="5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s="5" t="str">
        <f t="shared" si="296"/>
        <v>theater</v>
      </c>
      <c r="R3181" s="5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s="5" t="str">
        <f t="shared" si="296"/>
        <v>theater</v>
      </c>
      <c r="R3182" s="5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s="5" t="str">
        <f t="shared" si="296"/>
        <v>theater</v>
      </c>
      <c r="R3183" s="5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s="5" t="str">
        <f t="shared" si="296"/>
        <v>theater</v>
      </c>
      <c r="R3184" s="5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s="5" t="str">
        <f t="shared" si="296"/>
        <v>theater</v>
      </c>
      <c r="R3185" s="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s="5" t="str">
        <f t="shared" si="296"/>
        <v>theater</v>
      </c>
      <c r="R3186" s="5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s="5" t="str">
        <f t="shared" si="296"/>
        <v>theater</v>
      </c>
      <c r="R3187" s="5" t="str">
        <f t="shared" si="297"/>
        <v>plays</v>
      </c>
      <c r="S3187" s="9">
        <f t="shared" si="298"/>
        <v>41829.977326388886</v>
      </c>
      <c r="T3187" s="9">
        <f t="shared" si="299"/>
        <v>41836.977326388886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s="5" t="str">
        <f t="shared" si="296"/>
        <v>theater</v>
      </c>
      <c r="R3188" s="5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s="5" t="str">
        <f t="shared" si="296"/>
        <v>theater</v>
      </c>
      <c r="R3189" s="5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s="5" t="str">
        <f t="shared" si="296"/>
        <v>theater</v>
      </c>
      <c r="R3190" s="5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s="5" t="str">
        <f t="shared" si="296"/>
        <v>theater</v>
      </c>
      <c r="R3191" s="5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s="5" t="str">
        <f t="shared" si="296"/>
        <v>theater</v>
      </c>
      <c r="R3192" s="5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s="5" t="str">
        <f t="shared" si="296"/>
        <v>theater</v>
      </c>
      <c r="R3193" s="5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s="5" t="str">
        <f t="shared" si="296"/>
        <v>theater</v>
      </c>
      <c r="R3194" s="5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s="5" t="str">
        <f t="shared" si="296"/>
        <v>theater</v>
      </c>
      <c r="R3195" s="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s="5" t="str">
        <f t="shared" si="296"/>
        <v>theater</v>
      </c>
      <c r="R3196" s="5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s="5" t="str">
        <f t="shared" si="296"/>
        <v>theater</v>
      </c>
      <c r="R3197" s="5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s="5" t="str">
        <f t="shared" si="296"/>
        <v>theater</v>
      </c>
      <c r="R3198" s="5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s="5" t="str">
        <f t="shared" si="296"/>
        <v>theater</v>
      </c>
      <c r="R3199" s="5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s="5" t="str">
        <f t="shared" si="296"/>
        <v>theater</v>
      </c>
      <c r="R3200" s="5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s="5" t="str">
        <f t="shared" si="296"/>
        <v>theater</v>
      </c>
      <c r="R3201" s="5" t="str">
        <f t="shared" si="297"/>
        <v>musical</v>
      </c>
      <c r="S3201" s="9">
        <f t="shared" si="298"/>
        <v>41858.761782407411</v>
      </c>
      <c r="T3201" s="9">
        <f t="shared" si="2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s="5" t="str">
        <f t="shared" si="296"/>
        <v>theater</v>
      </c>
      <c r="R3202" s="5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(E3203/D3203)*100</f>
        <v>1.25</v>
      </c>
      <c r="P3203">
        <f t="shared" ref="P3203:P3266" si="301">E3203/L3203</f>
        <v>12.5</v>
      </c>
      <c r="Q3203" s="5" t="str">
        <f t="shared" ref="Q3203:Q3266" si="302">LEFT(N3203, SEARCH("/",N3203,1)-1)</f>
        <v>theater</v>
      </c>
      <c r="R3203" s="5" t="str">
        <f t="shared" ref="R3203:R3266" si="303">RIGHT(N3203,LEN(N3203)-FIND("/",N3203,1))</f>
        <v>musical</v>
      </c>
      <c r="S3203" s="9">
        <f t="shared" ref="S3203:S3266" si="304">DATE(1970,1,1)+(J3203/24/60/60)</f>
        <v>41861.767094907409</v>
      </c>
      <c r="T3203" s="9">
        <f t="shared" ref="T3203:T3266" si="305">DATE(1970,1,1)+(I3203/24/60/60)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s="5" t="str">
        <f t="shared" si="302"/>
        <v>theater</v>
      </c>
      <c r="R3204" s="5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s="5" t="str">
        <f t="shared" si="302"/>
        <v>theater</v>
      </c>
      <c r="R3205" s="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s="5" t="str">
        <f t="shared" si="302"/>
        <v>theater</v>
      </c>
      <c r="R3206" s="5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s="5" t="str">
        <f t="shared" si="302"/>
        <v>theater</v>
      </c>
      <c r="R3207" s="5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s="5" t="str">
        <f t="shared" si="302"/>
        <v>theater</v>
      </c>
      <c r="R3208" s="5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s="5" t="str">
        <f t="shared" si="302"/>
        <v>theater</v>
      </c>
      <c r="R3209" s="5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s="5" t="str">
        <f t="shared" si="302"/>
        <v>theater</v>
      </c>
      <c r="R3210" s="5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s="5" t="str">
        <f t="shared" si="302"/>
        <v>theater</v>
      </c>
      <c r="R3211" s="5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s="5" t="str">
        <f t="shared" si="302"/>
        <v>theater</v>
      </c>
      <c r="R3212" s="5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s="5" t="str">
        <f t="shared" si="302"/>
        <v>theater</v>
      </c>
      <c r="R3213" s="5" t="str">
        <f t="shared" si="303"/>
        <v>plays</v>
      </c>
      <c r="S3213" s="9">
        <f t="shared" si="304"/>
        <v>41834.58657407407</v>
      </c>
      <c r="T3213" s="9">
        <f t="shared" si="305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s="5" t="str">
        <f t="shared" si="302"/>
        <v>theater</v>
      </c>
      <c r="R3214" s="5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s="5" t="str">
        <f t="shared" si="302"/>
        <v>theater</v>
      </c>
      <c r="R3215" s="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s="5" t="str">
        <f t="shared" si="302"/>
        <v>theater</v>
      </c>
      <c r="R3216" s="5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s="5" t="str">
        <f t="shared" si="302"/>
        <v>theater</v>
      </c>
      <c r="R3217" s="5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s="5" t="str">
        <f t="shared" si="302"/>
        <v>theater</v>
      </c>
      <c r="R3218" s="5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s="5" t="str">
        <f t="shared" si="302"/>
        <v>theater</v>
      </c>
      <c r="R3219" s="5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s="5" t="str">
        <f t="shared" si="302"/>
        <v>theater</v>
      </c>
      <c r="R3220" s="5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s="5" t="str">
        <f t="shared" si="302"/>
        <v>theater</v>
      </c>
      <c r="R3221" s="5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s="5" t="str">
        <f t="shared" si="302"/>
        <v>theater</v>
      </c>
      <c r="R3222" s="5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s="5" t="str">
        <f t="shared" si="302"/>
        <v>theater</v>
      </c>
      <c r="R3223" s="5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s="5" t="str">
        <f t="shared" si="302"/>
        <v>theater</v>
      </c>
      <c r="R3224" s="5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s="5" t="str">
        <f t="shared" si="302"/>
        <v>theater</v>
      </c>
      <c r="R3225" s="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s="5" t="str">
        <f t="shared" si="302"/>
        <v>theater</v>
      </c>
      <c r="R3226" s="5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s="5" t="str">
        <f t="shared" si="302"/>
        <v>theater</v>
      </c>
      <c r="R3227" s="5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s="5" t="str">
        <f t="shared" si="302"/>
        <v>theater</v>
      </c>
      <c r="R3228" s="5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s="5" t="str">
        <f t="shared" si="302"/>
        <v>theater</v>
      </c>
      <c r="R3229" s="5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s="5" t="str">
        <f t="shared" si="302"/>
        <v>theater</v>
      </c>
      <c r="R3230" s="5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s="5" t="str">
        <f t="shared" si="302"/>
        <v>theater</v>
      </c>
      <c r="R3231" s="5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s="5" t="str">
        <f t="shared" si="302"/>
        <v>theater</v>
      </c>
      <c r="R3232" s="5" t="str">
        <f t="shared" si="303"/>
        <v>plays</v>
      </c>
      <c r="S3232" s="9">
        <f t="shared" si="304"/>
        <v>41898.168124999997</v>
      </c>
      <c r="T3232" s="9">
        <f t="shared" si="305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s="5" t="str">
        <f t="shared" si="302"/>
        <v>theater</v>
      </c>
      <c r="R3233" s="5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s="5" t="str">
        <f t="shared" si="302"/>
        <v>theater</v>
      </c>
      <c r="R3234" s="5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s="5" t="str">
        <f t="shared" si="302"/>
        <v>theater</v>
      </c>
      <c r="R3235" s="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s="5" t="str">
        <f t="shared" si="302"/>
        <v>theater</v>
      </c>
      <c r="R3236" s="5" t="str">
        <f t="shared" si="303"/>
        <v>plays</v>
      </c>
      <c r="S3236" s="9">
        <f t="shared" si="304"/>
        <v>42734.789444444446</v>
      </c>
      <c r="T3236" s="9">
        <f t="shared" si="305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s="5" t="str">
        <f t="shared" si="302"/>
        <v>theater</v>
      </c>
      <c r="R3237" s="5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s="5" t="str">
        <f t="shared" si="302"/>
        <v>theater</v>
      </c>
      <c r="R3238" s="5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s="5" t="str">
        <f t="shared" si="302"/>
        <v>theater</v>
      </c>
      <c r="R3239" s="5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s="5" t="str">
        <f t="shared" si="302"/>
        <v>theater</v>
      </c>
      <c r="R3240" s="5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s="5" t="str">
        <f t="shared" si="302"/>
        <v>theater</v>
      </c>
      <c r="R3241" s="5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s="5" t="str">
        <f t="shared" si="302"/>
        <v>theater</v>
      </c>
      <c r="R3242" s="5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s="5" t="str">
        <f t="shared" si="302"/>
        <v>theater</v>
      </c>
      <c r="R3243" s="5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s="5" t="str">
        <f t="shared" si="302"/>
        <v>theater</v>
      </c>
      <c r="R3244" s="5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s="5" t="str">
        <f t="shared" si="302"/>
        <v>theater</v>
      </c>
      <c r="R3245" s="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s="5" t="str">
        <f t="shared" si="302"/>
        <v>theater</v>
      </c>
      <c r="R3246" s="5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s="5" t="str">
        <f t="shared" si="302"/>
        <v>theater</v>
      </c>
      <c r="R3247" s="5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s="5" t="str">
        <f t="shared" si="302"/>
        <v>theater</v>
      </c>
      <c r="R3248" s="5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s="5" t="str">
        <f t="shared" si="302"/>
        <v>theater</v>
      </c>
      <c r="R3249" s="5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s="5" t="str">
        <f t="shared" si="302"/>
        <v>theater</v>
      </c>
      <c r="R3250" s="5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s="5" t="str">
        <f t="shared" si="302"/>
        <v>theater</v>
      </c>
      <c r="R3251" s="5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s="5" t="str">
        <f t="shared" si="302"/>
        <v>theater</v>
      </c>
      <c r="R3252" s="5" t="str">
        <f t="shared" si="303"/>
        <v>plays</v>
      </c>
      <c r="S3252" s="9">
        <f t="shared" si="304"/>
        <v>41918.74217592593</v>
      </c>
      <c r="T3252" s="9">
        <f t="shared" si="305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s="5" t="str">
        <f t="shared" si="302"/>
        <v>theater</v>
      </c>
      <c r="R3253" s="5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s="5" t="str">
        <f t="shared" si="302"/>
        <v>theater</v>
      </c>
      <c r="R3254" s="5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s="5" t="str">
        <f t="shared" si="302"/>
        <v>theater</v>
      </c>
      <c r="R3255" s="5" t="str">
        <f t="shared" si="303"/>
        <v>plays</v>
      </c>
      <c r="S3255" s="9">
        <f t="shared" si="304"/>
        <v>42602.57671296296</v>
      </c>
      <c r="T3255" s="9">
        <f t="shared" si="305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s="5" t="str">
        <f t="shared" si="302"/>
        <v>theater</v>
      </c>
      <c r="R3256" s="5" t="str">
        <f t="shared" si="303"/>
        <v>plays</v>
      </c>
      <c r="S3256" s="9">
        <f t="shared" si="304"/>
        <v>42059.085752314815</v>
      </c>
      <c r="T3256" s="9">
        <f t="shared" si="305"/>
        <v>42089.044085648151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s="5" t="str">
        <f t="shared" si="302"/>
        <v>theater</v>
      </c>
      <c r="R3257" s="5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s="5" t="str">
        <f t="shared" si="302"/>
        <v>theater</v>
      </c>
      <c r="R3258" s="5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s="5" t="str">
        <f t="shared" si="302"/>
        <v>theater</v>
      </c>
      <c r="R3259" s="5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s="5" t="str">
        <f t="shared" si="302"/>
        <v>theater</v>
      </c>
      <c r="R3260" s="5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s="5" t="str">
        <f t="shared" si="302"/>
        <v>theater</v>
      </c>
      <c r="R3261" s="5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s="5" t="str">
        <f t="shared" si="302"/>
        <v>theater</v>
      </c>
      <c r="R3262" s="5" t="str">
        <f t="shared" si="303"/>
        <v>plays</v>
      </c>
      <c r="S3262" s="9">
        <f t="shared" si="304"/>
        <v>42303.672662037039</v>
      </c>
      <c r="T3262" s="9">
        <f t="shared" si="305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s="5" t="str">
        <f t="shared" si="302"/>
        <v>theater</v>
      </c>
      <c r="R3263" s="5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s="5" t="str">
        <f t="shared" si="302"/>
        <v>theater</v>
      </c>
      <c r="R3264" s="5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s="5" t="str">
        <f t="shared" si="302"/>
        <v>theater</v>
      </c>
      <c r="R3265" s="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s="5" t="str">
        <f t="shared" si="302"/>
        <v>theater</v>
      </c>
      <c r="R3266" s="5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(E3267/D3267)*100</f>
        <v>164</v>
      </c>
      <c r="P3267">
        <f t="shared" ref="P3267:P3330" si="307">E3267/L3267</f>
        <v>70.285714285714292</v>
      </c>
      <c r="Q3267" s="5" t="str">
        <f t="shared" ref="Q3267:Q3330" si="308">LEFT(N3267, SEARCH("/",N3267,1)-1)</f>
        <v>theater</v>
      </c>
      <c r="R3267" s="5" t="str">
        <f t="shared" ref="R3267:R3330" si="309">RIGHT(N3267,LEN(N3267)-FIND("/",N3267,1))</f>
        <v>plays</v>
      </c>
      <c r="S3267" s="9">
        <f t="shared" ref="S3267:S3330" si="310">DATE(1970,1,1)+(J3267/24/60/60)</f>
        <v>42311.711979166663</v>
      </c>
      <c r="T3267" s="9">
        <f t="shared" ref="T3267:T3330" si="311">DATE(1970,1,1)+(I3267/24/60/60)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s="5" t="str">
        <f t="shared" si="308"/>
        <v>theater</v>
      </c>
      <c r="R3268" s="5" t="str">
        <f t="shared" si="309"/>
        <v>plays</v>
      </c>
      <c r="S3268" s="9">
        <f t="shared" si="310"/>
        <v>42136.536134259259</v>
      </c>
      <c r="T3268" s="9">
        <f t="shared" si="311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s="5" t="str">
        <f t="shared" si="308"/>
        <v>theater</v>
      </c>
      <c r="R3269" s="5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s="5" t="str">
        <f t="shared" si="308"/>
        <v>theater</v>
      </c>
      <c r="R3270" s="5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s="5" t="str">
        <f t="shared" si="308"/>
        <v>theater</v>
      </c>
      <c r="R3271" s="5" t="str">
        <f t="shared" si="309"/>
        <v>plays</v>
      </c>
      <c r="S3271" s="9">
        <f t="shared" si="310"/>
        <v>42137.395798611113</v>
      </c>
      <c r="T3271" s="9">
        <f t="shared" si="311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s="5" t="str">
        <f t="shared" si="308"/>
        <v>theater</v>
      </c>
      <c r="R3272" s="5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s="5" t="str">
        <f t="shared" si="308"/>
        <v>theater</v>
      </c>
      <c r="R3273" s="5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s="5" t="str">
        <f t="shared" si="308"/>
        <v>theater</v>
      </c>
      <c r="R3274" s="5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s="5" t="str">
        <f t="shared" si="308"/>
        <v>theater</v>
      </c>
      <c r="R3275" s="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s="5" t="str">
        <f t="shared" si="308"/>
        <v>theater</v>
      </c>
      <c r="R3276" s="5" t="str">
        <f t="shared" si="309"/>
        <v>plays</v>
      </c>
      <c r="S3276" s="9">
        <f t="shared" si="310"/>
        <v>42400.70453703704</v>
      </c>
      <c r="T3276" s="9">
        <f t="shared" si="311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s="5" t="str">
        <f t="shared" si="308"/>
        <v>theater</v>
      </c>
      <c r="R3277" s="5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s="5" t="str">
        <f t="shared" si="308"/>
        <v>theater</v>
      </c>
      <c r="R3278" s="5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s="5" t="str">
        <f t="shared" si="308"/>
        <v>theater</v>
      </c>
      <c r="R3279" s="5" t="str">
        <f t="shared" si="309"/>
        <v>plays</v>
      </c>
      <c r="S3279" s="9">
        <f t="shared" si="310"/>
        <v>41931.682939814811</v>
      </c>
      <c r="T3279" s="9">
        <f t="shared" si="311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s="5" t="str">
        <f t="shared" si="308"/>
        <v>theater</v>
      </c>
      <c r="R3280" s="5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s="5" t="str">
        <f t="shared" si="308"/>
        <v>theater</v>
      </c>
      <c r="R3281" s="5" t="str">
        <f t="shared" si="309"/>
        <v>plays</v>
      </c>
      <c r="S3281" s="9">
        <f t="shared" si="310"/>
        <v>42431.102534722224</v>
      </c>
      <c r="T3281" s="9">
        <f t="shared" si="311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s="5" t="str">
        <f t="shared" si="308"/>
        <v>theater</v>
      </c>
      <c r="R3282" s="5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s="5" t="str">
        <f t="shared" si="308"/>
        <v>theater</v>
      </c>
      <c r="R3283" s="5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s="5" t="str">
        <f t="shared" si="308"/>
        <v>theater</v>
      </c>
      <c r="R3284" s="5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s="5" t="str">
        <f t="shared" si="308"/>
        <v>theater</v>
      </c>
      <c r="R3285" s="5" t="str">
        <f t="shared" si="309"/>
        <v>plays</v>
      </c>
      <c r="S3285" s="9">
        <f t="shared" si="310"/>
        <v>42379.744189814817</v>
      </c>
      <c r="T3285" s="9">
        <f t="shared" si="311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s="5" t="str">
        <f t="shared" si="308"/>
        <v>theater</v>
      </c>
      <c r="R3286" s="5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s="5" t="str">
        <f t="shared" si="308"/>
        <v>theater</v>
      </c>
      <c r="R3287" s="5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s="5" t="str">
        <f t="shared" si="308"/>
        <v>theater</v>
      </c>
      <c r="R3288" s="5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s="5" t="str">
        <f t="shared" si="308"/>
        <v>theater</v>
      </c>
      <c r="R3289" s="5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s="5" t="str">
        <f t="shared" si="308"/>
        <v>theater</v>
      </c>
      <c r="R3290" s="5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s="5" t="str">
        <f t="shared" si="308"/>
        <v>theater</v>
      </c>
      <c r="R3291" s="5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s="5" t="str">
        <f t="shared" si="308"/>
        <v>theater</v>
      </c>
      <c r="R3292" s="5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s="5" t="str">
        <f t="shared" si="308"/>
        <v>theater</v>
      </c>
      <c r="R3293" s="5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s="5" t="str">
        <f t="shared" si="308"/>
        <v>theater</v>
      </c>
      <c r="R3294" s="5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s="5" t="str">
        <f t="shared" si="308"/>
        <v>theater</v>
      </c>
      <c r="R3295" s="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s="5" t="str">
        <f t="shared" si="308"/>
        <v>theater</v>
      </c>
      <c r="R3296" s="5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s="5" t="str">
        <f t="shared" si="308"/>
        <v>theater</v>
      </c>
      <c r="R3297" s="5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s="5" t="str">
        <f t="shared" si="308"/>
        <v>theater</v>
      </c>
      <c r="R3298" s="5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s="5" t="str">
        <f t="shared" si="308"/>
        <v>theater</v>
      </c>
      <c r="R3299" s="5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s="5" t="str">
        <f t="shared" si="308"/>
        <v>theater</v>
      </c>
      <c r="R3300" s="5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s="5" t="str">
        <f t="shared" si="308"/>
        <v>theater</v>
      </c>
      <c r="R3301" s="5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s="5" t="str">
        <f t="shared" si="308"/>
        <v>theater</v>
      </c>
      <c r="R3302" s="5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s="5" t="str">
        <f t="shared" si="308"/>
        <v>theater</v>
      </c>
      <c r="R3303" s="5" t="str">
        <f t="shared" si="309"/>
        <v>plays</v>
      </c>
      <c r="S3303" s="9">
        <f t="shared" si="310"/>
        <v>42538.735833333332</v>
      </c>
      <c r="T3303" s="9">
        <f t="shared" si="311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s="5" t="str">
        <f t="shared" si="308"/>
        <v>theater</v>
      </c>
      <c r="R3304" s="5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s="5" t="str">
        <f t="shared" si="308"/>
        <v>theater</v>
      </c>
      <c r="R3305" s="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s="5" t="str">
        <f t="shared" si="308"/>
        <v>theater</v>
      </c>
      <c r="R3306" s="5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s="5" t="str">
        <f t="shared" si="308"/>
        <v>theater</v>
      </c>
      <c r="R3307" s="5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s="5" t="str">
        <f t="shared" si="308"/>
        <v>theater</v>
      </c>
      <c r="R3308" s="5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s="5" t="str">
        <f t="shared" si="308"/>
        <v>theater</v>
      </c>
      <c r="R3309" s="5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s="5" t="str">
        <f t="shared" si="308"/>
        <v>theater</v>
      </c>
      <c r="R3310" s="5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s="5" t="str">
        <f t="shared" si="308"/>
        <v>theater</v>
      </c>
      <c r="R3311" s="5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s="5" t="str">
        <f t="shared" si="308"/>
        <v>theater</v>
      </c>
      <c r="R3312" s="5" t="str">
        <f t="shared" si="309"/>
        <v>plays</v>
      </c>
      <c r="S3312" s="9">
        <f t="shared" si="310"/>
        <v>42253.928530092599</v>
      </c>
      <c r="T3312" s="9">
        <f t="shared" si="311"/>
        <v>42283.928530092599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s="5" t="str">
        <f t="shared" si="308"/>
        <v>theater</v>
      </c>
      <c r="R3313" s="5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s="5" t="str">
        <f t="shared" si="308"/>
        <v>theater</v>
      </c>
      <c r="R3314" s="5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s="5" t="str">
        <f t="shared" si="308"/>
        <v>theater</v>
      </c>
      <c r="R3315" s="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s="5" t="str">
        <f t="shared" si="308"/>
        <v>theater</v>
      </c>
      <c r="R3316" s="5" t="str">
        <f t="shared" si="309"/>
        <v>plays</v>
      </c>
      <c r="S3316" s="9">
        <f t="shared" si="310"/>
        <v>42105.267488425932</v>
      </c>
      <c r="T3316" s="9">
        <f t="shared" si="311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s="5" t="str">
        <f t="shared" si="308"/>
        <v>theater</v>
      </c>
      <c r="R3317" s="5" t="str">
        <f t="shared" si="309"/>
        <v>plays</v>
      </c>
      <c r="S3317" s="9">
        <f t="shared" si="310"/>
        <v>42466.303715277776</v>
      </c>
      <c r="T3317" s="9">
        <f t="shared" si="311"/>
        <v>42496.303715277776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s="5" t="str">
        <f t="shared" si="308"/>
        <v>theater</v>
      </c>
      <c r="R3318" s="5" t="str">
        <f t="shared" si="309"/>
        <v>plays</v>
      </c>
      <c r="S3318" s="9">
        <f t="shared" si="310"/>
        <v>41826.871238425927</v>
      </c>
      <c r="T3318" s="9">
        <f t="shared" si="311"/>
        <v>41859.579166666663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s="5" t="str">
        <f t="shared" si="308"/>
        <v>theater</v>
      </c>
      <c r="R3319" s="5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s="5" t="str">
        <f t="shared" si="308"/>
        <v>theater</v>
      </c>
      <c r="R3320" s="5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s="5" t="str">
        <f t="shared" si="308"/>
        <v>theater</v>
      </c>
      <c r="R3321" s="5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s="5" t="str">
        <f t="shared" si="308"/>
        <v>theater</v>
      </c>
      <c r="R3322" s="5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s="5" t="str">
        <f t="shared" si="308"/>
        <v>theater</v>
      </c>
      <c r="R3323" s="5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s="5" t="str">
        <f t="shared" si="308"/>
        <v>theater</v>
      </c>
      <c r="R3324" s="5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s="5" t="str">
        <f t="shared" si="308"/>
        <v>theater</v>
      </c>
      <c r="R3325" s="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s="5" t="str">
        <f t="shared" si="308"/>
        <v>theater</v>
      </c>
      <c r="R3326" s="5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s="5" t="str">
        <f t="shared" si="308"/>
        <v>theater</v>
      </c>
      <c r="R3327" s="5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s="5" t="str">
        <f t="shared" si="308"/>
        <v>theater</v>
      </c>
      <c r="R3328" s="5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s="5" t="str">
        <f t="shared" si="308"/>
        <v>theater</v>
      </c>
      <c r="R3329" s="5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s="5" t="str">
        <f t="shared" si="308"/>
        <v>theater</v>
      </c>
      <c r="R3330" s="5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(E3331/D3331)*100</f>
        <v>116.8</v>
      </c>
      <c r="P3331">
        <f t="shared" ref="P3331:P3394" si="313">E3331/L3331</f>
        <v>44.92307692307692</v>
      </c>
      <c r="Q3331" s="5" t="str">
        <f t="shared" ref="Q3331:Q3394" si="314">LEFT(N3331, SEARCH("/",N3331,1)-1)</f>
        <v>theater</v>
      </c>
      <c r="R3331" s="5" t="str">
        <f t="shared" ref="R3331:R3394" si="315">RIGHT(N3331,LEN(N3331)-FIND("/",N3331,1))</f>
        <v>plays</v>
      </c>
      <c r="S3331" s="9">
        <f t="shared" ref="S3331:S3394" si="316">DATE(1970,1,1)+(J3331/24/60/60)</f>
        <v>41837.323009259257</v>
      </c>
      <c r="T3331" s="9">
        <f t="shared" ref="T3331:T3394" si="317">DATE(1970,1,1)+(I3331/24/60/60)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s="5" t="str">
        <f t="shared" si="314"/>
        <v>theater</v>
      </c>
      <c r="R3332" s="5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s="5" t="str">
        <f t="shared" si="314"/>
        <v>theater</v>
      </c>
      <c r="R3333" s="5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s="5" t="str">
        <f t="shared" si="314"/>
        <v>theater</v>
      </c>
      <c r="R3334" s="5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s="5" t="str">
        <f t="shared" si="314"/>
        <v>theater</v>
      </c>
      <c r="R3335" s="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s="5" t="str">
        <f t="shared" si="314"/>
        <v>theater</v>
      </c>
      <c r="R3336" s="5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s="5" t="str">
        <f t="shared" si="314"/>
        <v>theater</v>
      </c>
      <c r="R3337" s="5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s="5" t="str">
        <f t="shared" si="314"/>
        <v>theater</v>
      </c>
      <c r="R3338" s="5" t="str">
        <f t="shared" si="315"/>
        <v>plays</v>
      </c>
      <c r="S3338" s="9">
        <f t="shared" si="316"/>
        <v>42437.398680555554</v>
      </c>
      <c r="T3338" s="9">
        <f t="shared" si="317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s="5" t="str">
        <f t="shared" si="314"/>
        <v>theater</v>
      </c>
      <c r="R3339" s="5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s="5" t="str">
        <f t="shared" si="314"/>
        <v>theater</v>
      </c>
      <c r="R3340" s="5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s="5" t="str">
        <f t="shared" si="314"/>
        <v>theater</v>
      </c>
      <c r="R3341" s="5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s="5" t="str">
        <f t="shared" si="314"/>
        <v>theater</v>
      </c>
      <c r="R3342" s="5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s="5" t="str">
        <f t="shared" si="314"/>
        <v>theater</v>
      </c>
      <c r="R3343" s="5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s="5" t="str">
        <f t="shared" si="314"/>
        <v>theater</v>
      </c>
      <c r="R3344" s="5" t="str">
        <f t="shared" si="315"/>
        <v>plays</v>
      </c>
      <c r="S3344" s="9">
        <f t="shared" si="316"/>
        <v>42062.296412037038</v>
      </c>
      <c r="T3344" s="9">
        <f t="shared" si="317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s="5" t="str">
        <f t="shared" si="314"/>
        <v>theater</v>
      </c>
      <c r="R3345" s="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s="5" t="str">
        <f t="shared" si="314"/>
        <v>theater</v>
      </c>
      <c r="R3346" s="5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s="5" t="str">
        <f t="shared" si="314"/>
        <v>theater</v>
      </c>
      <c r="R3347" s="5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s="5" t="str">
        <f t="shared" si="314"/>
        <v>theater</v>
      </c>
      <c r="R3348" s="5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s="5" t="str">
        <f t="shared" si="314"/>
        <v>theater</v>
      </c>
      <c r="R3349" s="5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s="5" t="str">
        <f t="shared" si="314"/>
        <v>theater</v>
      </c>
      <c r="R3350" s="5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s="5" t="str">
        <f t="shared" si="314"/>
        <v>theater</v>
      </c>
      <c r="R3351" s="5" t="str">
        <f t="shared" si="315"/>
        <v>plays</v>
      </c>
      <c r="S3351" s="9">
        <f t="shared" si="316"/>
        <v>42513.11078703704</v>
      </c>
      <c r="T3351" s="9">
        <f t="shared" si="317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s="5" t="str">
        <f t="shared" si="314"/>
        <v>theater</v>
      </c>
      <c r="R3352" s="5" t="str">
        <f t="shared" si="315"/>
        <v>plays</v>
      </c>
      <c r="S3352" s="9">
        <f t="shared" si="316"/>
        <v>42302.701516203706</v>
      </c>
      <c r="T3352" s="9">
        <f t="shared" si="317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s="5" t="str">
        <f t="shared" si="314"/>
        <v>theater</v>
      </c>
      <c r="R3353" s="5" t="str">
        <f t="shared" si="315"/>
        <v>plays</v>
      </c>
      <c r="S3353" s="9">
        <f t="shared" si="316"/>
        <v>41806.395428240736</v>
      </c>
      <c r="T3353" s="9">
        <f t="shared" si="317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s="5" t="str">
        <f t="shared" si="314"/>
        <v>theater</v>
      </c>
      <c r="R3354" s="5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s="5" t="str">
        <f t="shared" si="314"/>
        <v>theater</v>
      </c>
      <c r="R3355" s="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s="5" t="str">
        <f t="shared" si="314"/>
        <v>theater</v>
      </c>
      <c r="R3356" s="5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s="5" t="str">
        <f t="shared" si="314"/>
        <v>theater</v>
      </c>
      <c r="R3357" s="5" t="str">
        <f t="shared" si="315"/>
        <v>plays</v>
      </c>
      <c r="S3357" s="9">
        <f t="shared" si="316"/>
        <v>42489.619525462957</v>
      </c>
      <c r="T3357" s="9">
        <f t="shared" si="317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s="5" t="str">
        <f t="shared" si="314"/>
        <v>theater</v>
      </c>
      <c r="R3358" s="5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s="5" t="str">
        <f t="shared" si="314"/>
        <v>theater</v>
      </c>
      <c r="R3359" s="5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s="5" t="str">
        <f t="shared" si="314"/>
        <v>theater</v>
      </c>
      <c r="R3360" s="5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s="5" t="str">
        <f t="shared" si="314"/>
        <v>theater</v>
      </c>
      <c r="R3361" s="5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s="5" t="str">
        <f t="shared" si="314"/>
        <v>theater</v>
      </c>
      <c r="R3362" s="5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s="5" t="str">
        <f t="shared" si="314"/>
        <v>theater</v>
      </c>
      <c r="R3363" s="5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s="5" t="str">
        <f t="shared" si="314"/>
        <v>theater</v>
      </c>
      <c r="R3364" s="5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s="5" t="str">
        <f t="shared" si="314"/>
        <v>theater</v>
      </c>
      <c r="R3365" s="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s="5" t="str">
        <f t="shared" si="314"/>
        <v>theater</v>
      </c>
      <c r="R3366" s="5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s="5" t="str">
        <f t="shared" si="314"/>
        <v>theater</v>
      </c>
      <c r="R3367" s="5" t="str">
        <f t="shared" si="315"/>
        <v>plays</v>
      </c>
      <c r="S3367" s="9">
        <f t="shared" si="316"/>
        <v>42321.101759259254</v>
      </c>
      <c r="T3367" s="9">
        <f t="shared" si="317"/>
        <v>42351.101759259254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s="5" t="str">
        <f t="shared" si="314"/>
        <v>theater</v>
      </c>
      <c r="R3368" s="5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s="5" t="str">
        <f t="shared" si="314"/>
        <v>theater</v>
      </c>
      <c r="R3369" s="5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s="5" t="str">
        <f t="shared" si="314"/>
        <v>theater</v>
      </c>
      <c r="R3370" s="5" t="str">
        <f t="shared" si="315"/>
        <v>plays</v>
      </c>
      <c r="S3370" s="9">
        <f t="shared" si="316"/>
        <v>41969.19975694445</v>
      </c>
      <c r="T3370" s="9">
        <f t="shared" si="317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s="5" t="str">
        <f t="shared" si="314"/>
        <v>theater</v>
      </c>
      <c r="R3371" s="5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s="5" t="str">
        <f t="shared" si="314"/>
        <v>theater</v>
      </c>
      <c r="R3372" s="5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s="5" t="str">
        <f t="shared" si="314"/>
        <v>theater</v>
      </c>
      <c r="R3373" s="5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s="5" t="str">
        <f t="shared" si="314"/>
        <v>theater</v>
      </c>
      <c r="R3374" s="5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s="5" t="str">
        <f t="shared" si="314"/>
        <v>theater</v>
      </c>
      <c r="R3375" s="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s="5" t="str">
        <f t="shared" si="314"/>
        <v>theater</v>
      </c>
      <c r="R3376" s="5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s="5" t="str">
        <f t="shared" si="314"/>
        <v>theater</v>
      </c>
      <c r="R3377" s="5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s="5" t="str">
        <f t="shared" si="314"/>
        <v>theater</v>
      </c>
      <c r="R3378" s="5" t="str">
        <f t="shared" si="315"/>
        <v>plays</v>
      </c>
      <c r="S3378" s="9">
        <f t="shared" si="316"/>
        <v>42059.701319444444</v>
      </c>
      <c r="T3378" s="9">
        <f t="shared" si="317"/>
        <v>42119.65965277778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s="5" t="str">
        <f t="shared" si="314"/>
        <v>theater</v>
      </c>
      <c r="R3379" s="5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s="5" t="str">
        <f t="shared" si="314"/>
        <v>theater</v>
      </c>
      <c r="R3380" s="5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s="5" t="str">
        <f t="shared" si="314"/>
        <v>theater</v>
      </c>
      <c r="R3381" s="5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s="5" t="str">
        <f t="shared" si="314"/>
        <v>theater</v>
      </c>
      <c r="R3382" s="5" t="str">
        <f t="shared" si="315"/>
        <v>plays</v>
      </c>
      <c r="S3382" s="9">
        <f t="shared" si="316"/>
        <v>41937.953449074077</v>
      </c>
      <c r="T3382" s="9">
        <f t="shared" si="317"/>
        <v>41972.995115740741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s="5" t="str">
        <f t="shared" si="314"/>
        <v>theater</v>
      </c>
      <c r="R3383" s="5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s="5" t="str">
        <f t="shared" si="314"/>
        <v>theater</v>
      </c>
      <c r="R3384" s="5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s="5" t="str">
        <f t="shared" si="314"/>
        <v>theater</v>
      </c>
      <c r="R3385" s="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s="5" t="str">
        <f t="shared" si="314"/>
        <v>theater</v>
      </c>
      <c r="R3386" s="5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s="5" t="str">
        <f t="shared" si="314"/>
        <v>theater</v>
      </c>
      <c r="R3387" s="5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s="5" t="str">
        <f t="shared" si="314"/>
        <v>theater</v>
      </c>
      <c r="R3388" s="5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s="5" t="str">
        <f t="shared" si="314"/>
        <v>theater</v>
      </c>
      <c r="R3389" s="5" t="str">
        <f t="shared" si="315"/>
        <v>plays</v>
      </c>
      <c r="S3389" s="9">
        <f t="shared" si="316"/>
        <v>41947.762592592597</v>
      </c>
      <c r="T3389" s="9">
        <f t="shared" si="317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s="5" t="str">
        <f t="shared" si="314"/>
        <v>theater</v>
      </c>
      <c r="R3390" s="5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s="5" t="str">
        <f t="shared" si="314"/>
        <v>theater</v>
      </c>
      <c r="R3391" s="5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s="5" t="str">
        <f t="shared" si="314"/>
        <v>theater</v>
      </c>
      <c r="R3392" s="5" t="str">
        <f t="shared" si="315"/>
        <v>plays</v>
      </c>
      <c r="S3392" s="9">
        <f t="shared" si="316"/>
        <v>41815.774826388893</v>
      </c>
      <c r="T3392" s="9">
        <f t="shared" si="317"/>
        <v>41830.774826388893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s="5" t="str">
        <f t="shared" si="314"/>
        <v>theater</v>
      </c>
      <c r="R3393" s="5" t="str">
        <f t="shared" si="315"/>
        <v>plays</v>
      </c>
      <c r="S3393" s="9">
        <f t="shared" si="316"/>
        <v>41830.545694444445</v>
      </c>
      <c r="T3393" s="9">
        <f t="shared" si="317"/>
        <v>41859.936111111107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s="5" t="str">
        <f t="shared" si="314"/>
        <v>theater</v>
      </c>
      <c r="R3394" s="5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(E3395/D3395)*100</f>
        <v>105.80000000000001</v>
      </c>
      <c r="P3395">
        <f t="shared" ref="P3395:P3458" si="319">E3395/L3395</f>
        <v>36.06818181818182</v>
      </c>
      <c r="Q3395" s="5" t="str">
        <f t="shared" ref="Q3395:Q3458" si="320">LEFT(N3395, SEARCH("/",N3395,1)-1)</f>
        <v>theater</v>
      </c>
      <c r="R3395" s="5" t="str">
        <f t="shared" ref="R3395:R3458" si="321">RIGHT(N3395,LEN(N3395)-FIND("/",N3395,1))</f>
        <v>plays</v>
      </c>
      <c r="S3395" s="9">
        <f t="shared" ref="S3395:S3458" si="322">DATE(1970,1,1)+(J3395/24/60/60)</f>
        <v>41923.921643518523</v>
      </c>
      <c r="T3395" s="9">
        <f t="shared" ref="T3395:T3458" si="323">DATE(1970,1,1)+(I3395/24/60/60)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s="5" t="str">
        <f t="shared" si="320"/>
        <v>theater</v>
      </c>
      <c r="R3396" s="5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s="5" t="str">
        <f t="shared" si="320"/>
        <v>theater</v>
      </c>
      <c r="R3397" s="5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s="5" t="str">
        <f t="shared" si="320"/>
        <v>theater</v>
      </c>
      <c r="R3398" s="5" t="str">
        <f t="shared" si="321"/>
        <v>plays</v>
      </c>
      <c r="S3398" s="9">
        <f t="shared" si="322"/>
        <v>41764.446631944447</v>
      </c>
      <c r="T3398" s="9">
        <f t="shared" si="323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s="5" t="str">
        <f t="shared" si="320"/>
        <v>theater</v>
      </c>
      <c r="R3399" s="5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s="5" t="str">
        <f t="shared" si="320"/>
        <v>theater</v>
      </c>
      <c r="R3400" s="5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s="5" t="str">
        <f t="shared" si="320"/>
        <v>theater</v>
      </c>
      <c r="R3401" s="5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s="5" t="str">
        <f t="shared" si="320"/>
        <v>theater</v>
      </c>
      <c r="R3402" s="5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s="5" t="str">
        <f t="shared" si="320"/>
        <v>theater</v>
      </c>
      <c r="R3403" s="5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s="5" t="str">
        <f t="shared" si="320"/>
        <v>theater</v>
      </c>
      <c r="R3404" s="5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s="5" t="str">
        <f t="shared" si="320"/>
        <v>theater</v>
      </c>
      <c r="R3405" s="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s="5" t="str">
        <f t="shared" si="320"/>
        <v>theater</v>
      </c>
      <c r="R3406" s="5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s="5" t="str">
        <f t="shared" si="320"/>
        <v>theater</v>
      </c>
      <c r="R3407" s="5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s="5" t="str">
        <f t="shared" si="320"/>
        <v>theater</v>
      </c>
      <c r="R3408" s="5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s="5" t="str">
        <f t="shared" si="320"/>
        <v>theater</v>
      </c>
      <c r="R3409" s="5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s="5" t="str">
        <f t="shared" si="320"/>
        <v>theater</v>
      </c>
      <c r="R3410" s="5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s="5" t="str">
        <f t="shared" si="320"/>
        <v>theater</v>
      </c>
      <c r="R3411" s="5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s="5" t="str">
        <f t="shared" si="320"/>
        <v>theater</v>
      </c>
      <c r="R3412" s="5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s="5" t="str">
        <f t="shared" si="320"/>
        <v>theater</v>
      </c>
      <c r="R3413" s="5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s="5" t="str">
        <f t="shared" si="320"/>
        <v>theater</v>
      </c>
      <c r="R3414" s="5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s="5" t="str">
        <f t="shared" si="320"/>
        <v>theater</v>
      </c>
      <c r="R3415" s="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s="5" t="str">
        <f t="shared" si="320"/>
        <v>theater</v>
      </c>
      <c r="R3416" s="5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s="5" t="str">
        <f t="shared" si="320"/>
        <v>theater</v>
      </c>
      <c r="R3417" s="5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s="5" t="str">
        <f t="shared" si="320"/>
        <v>theater</v>
      </c>
      <c r="R3418" s="5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s="5" t="str">
        <f t="shared" si="320"/>
        <v>theater</v>
      </c>
      <c r="R3419" s="5" t="str">
        <f t="shared" si="321"/>
        <v>plays</v>
      </c>
      <c r="S3419" s="9">
        <f t="shared" si="322"/>
        <v>41894.91375</v>
      </c>
      <c r="T3419" s="9">
        <f t="shared" si="323"/>
        <v>41938.029861111107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s="5" t="str">
        <f t="shared" si="320"/>
        <v>theater</v>
      </c>
      <c r="R3420" s="5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s="5" t="str">
        <f t="shared" si="320"/>
        <v>theater</v>
      </c>
      <c r="R3421" s="5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s="5" t="str">
        <f t="shared" si="320"/>
        <v>theater</v>
      </c>
      <c r="R3422" s="5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s="5" t="str">
        <f t="shared" si="320"/>
        <v>theater</v>
      </c>
      <c r="R3423" s="5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s="5" t="str">
        <f t="shared" si="320"/>
        <v>theater</v>
      </c>
      <c r="R3424" s="5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s="5" t="str">
        <f t="shared" si="320"/>
        <v>theater</v>
      </c>
      <c r="R3425" s="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s="5" t="str">
        <f t="shared" si="320"/>
        <v>theater</v>
      </c>
      <c r="R3426" s="5" t="str">
        <f t="shared" si="321"/>
        <v>plays</v>
      </c>
      <c r="S3426" s="9">
        <f t="shared" si="322"/>
        <v>42018.676898148151</v>
      </c>
      <c r="T3426" s="9">
        <f t="shared" si="323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s="5" t="str">
        <f t="shared" si="320"/>
        <v>theater</v>
      </c>
      <c r="R3427" s="5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s="5" t="str">
        <f t="shared" si="320"/>
        <v>theater</v>
      </c>
      <c r="R3428" s="5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s="5" t="str">
        <f t="shared" si="320"/>
        <v>theater</v>
      </c>
      <c r="R3429" s="5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s="5" t="str">
        <f t="shared" si="320"/>
        <v>theater</v>
      </c>
      <c r="R3430" s="5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s="5" t="str">
        <f t="shared" si="320"/>
        <v>theater</v>
      </c>
      <c r="R3431" s="5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s="5" t="str">
        <f t="shared" si="320"/>
        <v>theater</v>
      </c>
      <c r="R3432" s="5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s="5" t="str">
        <f t="shared" si="320"/>
        <v>theater</v>
      </c>
      <c r="R3433" s="5" t="str">
        <f t="shared" si="321"/>
        <v>plays</v>
      </c>
      <c r="S3433" s="9">
        <f t="shared" si="322"/>
        <v>41839.730937499997</v>
      </c>
      <c r="T3433" s="9">
        <f t="shared" si="323"/>
        <v>41869.730937499997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s="5" t="str">
        <f t="shared" si="320"/>
        <v>theater</v>
      </c>
      <c r="R3434" s="5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s="5" t="str">
        <f t="shared" si="320"/>
        <v>theater</v>
      </c>
      <c r="R3435" s="5" t="str">
        <f t="shared" si="321"/>
        <v>plays</v>
      </c>
      <c r="S3435" s="9">
        <f t="shared" si="322"/>
        <v>41776.06313657407</v>
      </c>
      <c r="T3435" s="9">
        <f t="shared" si="323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s="5" t="str">
        <f t="shared" si="320"/>
        <v>theater</v>
      </c>
      <c r="R3436" s="5" t="str">
        <f t="shared" si="321"/>
        <v>plays</v>
      </c>
      <c r="S3436" s="9">
        <f t="shared" si="322"/>
        <v>41800.380428240736</v>
      </c>
      <c r="T3436" s="9">
        <f t="shared" si="323"/>
        <v>41830.380428240736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s="5" t="str">
        <f t="shared" si="320"/>
        <v>theater</v>
      </c>
      <c r="R3437" s="5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s="5" t="str">
        <f t="shared" si="320"/>
        <v>theater</v>
      </c>
      <c r="R3438" s="5" t="str">
        <f t="shared" si="321"/>
        <v>plays</v>
      </c>
      <c r="S3438" s="9">
        <f t="shared" si="322"/>
        <v>41851.541585648149</v>
      </c>
      <c r="T3438" s="9">
        <f t="shared" si="323"/>
        <v>41872.686111111107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s="5" t="str">
        <f t="shared" si="320"/>
        <v>theater</v>
      </c>
      <c r="R3439" s="5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s="5" t="str">
        <f t="shared" si="320"/>
        <v>theater</v>
      </c>
      <c r="R3440" s="5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s="5" t="str">
        <f t="shared" si="320"/>
        <v>theater</v>
      </c>
      <c r="R3441" s="5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s="5" t="str">
        <f t="shared" si="320"/>
        <v>theater</v>
      </c>
      <c r="R3442" s="5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s="5" t="str">
        <f t="shared" si="320"/>
        <v>theater</v>
      </c>
      <c r="R3443" s="5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s="5" t="str">
        <f t="shared" si="320"/>
        <v>theater</v>
      </c>
      <c r="R3444" s="5" t="str">
        <f t="shared" si="321"/>
        <v>plays</v>
      </c>
      <c r="S3444" s="9">
        <f t="shared" si="322"/>
        <v>42124.841111111113</v>
      </c>
      <c r="T3444" s="9">
        <f t="shared" si="323"/>
        <v>42154.841111111113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s="5" t="str">
        <f t="shared" si="320"/>
        <v>theater</v>
      </c>
      <c r="R3445" s="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s="5" t="str">
        <f t="shared" si="320"/>
        <v>theater</v>
      </c>
      <c r="R3446" s="5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s="5" t="str">
        <f t="shared" si="320"/>
        <v>theater</v>
      </c>
      <c r="R3447" s="5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s="5" t="str">
        <f t="shared" si="320"/>
        <v>theater</v>
      </c>
      <c r="R3448" s="5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s="5" t="str">
        <f t="shared" si="320"/>
        <v>theater</v>
      </c>
      <c r="R3449" s="5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s="5" t="str">
        <f t="shared" si="320"/>
        <v>theater</v>
      </c>
      <c r="R3450" s="5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s="5" t="str">
        <f t="shared" si="320"/>
        <v>theater</v>
      </c>
      <c r="R3451" s="5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s="5" t="str">
        <f t="shared" si="320"/>
        <v>theater</v>
      </c>
      <c r="R3452" s="5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s="5" t="str">
        <f t="shared" si="320"/>
        <v>theater</v>
      </c>
      <c r="R3453" s="5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s="5" t="str">
        <f t="shared" si="320"/>
        <v>theater</v>
      </c>
      <c r="R3454" s="5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s="5" t="str">
        <f t="shared" si="320"/>
        <v>theater</v>
      </c>
      <c r="R3455" s="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s="5" t="str">
        <f t="shared" si="320"/>
        <v>theater</v>
      </c>
      <c r="R3456" s="5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s="5" t="str">
        <f t="shared" si="320"/>
        <v>theater</v>
      </c>
      <c r="R3457" s="5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s="5" t="str">
        <f t="shared" si="320"/>
        <v>theater</v>
      </c>
      <c r="R3458" s="5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(E3459/D3459)*100</f>
        <v>140.19999999999999</v>
      </c>
      <c r="P3459">
        <f t="shared" ref="P3459:P3522" si="325">E3459/L3459</f>
        <v>50.981818181818184</v>
      </c>
      <c r="Q3459" s="5" t="str">
        <f t="shared" ref="Q3459:Q3522" si="326">LEFT(N3459, SEARCH("/",N3459,1)-1)</f>
        <v>theater</v>
      </c>
      <c r="R3459" s="5" t="str">
        <f t="shared" ref="R3459:R3522" si="327">RIGHT(N3459,LEN(N3459)-FIND("/",N3459,1))</f>
        <v>plays</v>
      </c>
      <c r="S3459" s="9">
        <f t="shared" ref="S3459:S3522" si="328">DATE(1970,1,1)+(J3459/24/60/60)</f>
        <v>42016.706678240742</v>
      </c>
      <c r="T3459" s="9">
        <f t="shared" ref="T3459:T3522" si="329">DATE(1970,1,1)+(I3459/24/60/60)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s="5" t="str">
        <f t="shared" si="326"/>
        <v>theater</v>
      </c>
      <c r="R3460" s="5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s="5" t="str">
        <f t="shared" si="326"/>
        <v>theater</v>
      </c>
      <c r="R3461" s="5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s="5" t="str">
        <f t="shared" si="326"/>
        <v>theater</v>
      </c>
      <c r="R3462" s="5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s="5" t="str">
        <f t="shared" si="326"/>
        <v>theater</v>
      </c>
      <c r="R3463" s="5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s="5" t="str">
        <f t="shared" si="326"/>
        <v>theater</v>
      </c>
      <c r="R3464" s="5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s="5" t="str">
        <f t="shared" si="326"/>
        <v>theater</v>
      </c>
      <c r="R3465" s="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s="5" t="str">
        <f t="shared" si="326"/>
        <v>theater</v>
      </c>
      <c r="R3466" s="5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s="5" t="str">
        <f t="shared" si="326"/>
        <v>theater</v>
      </c>
      <c r="R3467" s="5" t="str">
        <f t="shared" si="327"/>
        <v>plays</v>
      </c>
      <c r="S3467" s="9">
        <f t="shared" si="328"/>
        <v>42200.625833333339</v>
      </c>
      <c r="T3467" s="9">
        <f t="shared" si="32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s="5" t="str">
        <f t="shared" si="326"/>
        <v>theater</v>
      </c>
      <c r="R3468" s="5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s="5" t="str">
        <f t="shared" si="326"/>
        <v>theater</v>
      </c>
      <c r="R3469" s="5" t="str">
        <f t="shared" si="327"/>
        <v>plays</v>
      </c>
      <c r="S3469" s="9">
        <f t="shared" si="328"/>
        <v>42053.671666666669</v>
      </c>
      <c r="T3469" s="9">
        <f t="shared" si="32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s="5" t="str">
        <f t="shared" si="326"/>
        <v>theater</v>
      </c>
      <c r="R3470" s="5" t="str">
        <f t="shared" si="327"/>
        <v>plays</v>
      </c>
      <c r="S3470" s="9">
        <f t="shared" si="328"/>
        <v>42605.765381944446</v>
      </c>
      <c r="T3470" s="9">
        <f t="shared" si="32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s="5" t="str">
        <f t="shared" si="326"/>
        <v>theater</v>
      </c>
      <c r="R3471" s="5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s="5" t="str">
        <f t="shared" si="326"/>
        <v>theater</v>
      </c>
      <c r="R3472" s="5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s="5" t="str">
        <f t="shared" si="326"/>
        <v>theater</v>
      </c>
      <c r="R3473" s="5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s="5" t="str">
        <f t="shared" si="326"/>
        <v>theater</v>
      </c>
      <c r="R3474" s="5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s="5" t="str">
        <f t="shared" si="326"/>
        <v>theater</v>
      </c>
      <c r="R3475" s="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s="5" t="str">
        <f t="shared" si="326"/>
        <v>theater</v>
      </c>
      <c r="R3476" s="5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s="5" t="str">
        <f t="shared" si="326"/>
        <v>theater</v>
      </c>
      <c r="R3477" s="5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s="5" t="str">
        <f t="shared" si="326"/>
        <v>theater</v>
      </c>
      <c r="R3478" s="5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s="5" t="str">
        <f t="shared" si="326"/>
        <v>theater</v>
      </c>
      <c r="R3479" s="5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s="5" t="str">
        <f t="shared" si="326"/>
        <v>theater</v>
      </c>
      <c r="R3480" s="5" t="str">
        <f t="shared" si="327"/>
        <v>plays</v>
      </c>
      <c r="S3480" s="9">
        <f t="shared" si="328"/>
        <v>42053.916921296295</v>
      </c>
      <c r="T3480" s="9">
        <f t="shared" si="32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s="5" t="str">
        <f t="shared" si="326"/>
        <v>theater</v>
      </c>
      <c r="R3481" s="5" t="str">
        <f t="shared" si="327"/>
        <v>plays</v>
      </c>
      <c r="S3481" s="9">
        <f t="shared" si="328"/>
        <v>41781.855092592596</v>
      </c>
      <c r="T3481" s="9">
        <f t="shared" si="329"/>
        <v>41811.855092592596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s="5" t="str">
        <f t="shared" si="326"/>
        <v>theater</v>
      </c>
      <c r="R3482" s="5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s="5" t="str">
        <f t="shared" si="326"/>
        <v>theater</v>
      </c>
      <c r="R3483" s="5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s="5" t="str">
        <f t="shared" si="326"/>
        <v>theater</v>
      </c>
      <c r="R3484" s="5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s="5" t="str">
        <f t="shared" si="326"/>
        <v>theater</v>
      </c>
      <c r="R3485" s="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s="5" t="str">
        <f t="shared" si="326"/>
        <v>theater</v>
      </c>
      <c r="R3486" s="5" t="str">
        <f t="shared" si="327"/>
        <v>plays</v>
      </c>
      <c r="S3486" s="9">
        <f t="shared" si="328"/>
        <v>42506.760405092595</v>
      </c>
      <c r="T3486" s="9">
        <f t="shared" si="329"/>
        <v>42536.760405092595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s="5" t="str">
        <f t="shared" si="326"/>
        <v>theater</v>
      </c>
      <c r="R3487" s="5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s="5" t="str">
        <f t="shared" si="326"/>
        <v>theater</v>
      </c>
      <c r="R3488" s="5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s="5" t="str">
        <f t="shared" si="326"/>
        <v>theater</v>
      </c>
      <c r="R3489" s="5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s="5" t="str">
        <f t="shared" si="326"/>
        <v>theater</v>
      </c>
      <c r="R3490" s="5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s="5" t="str">
        <f t="shared" si="326"/>
        <v>theater</v>
      </c>
      <c r="R3491" s="5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s="5" t="str">
        <f t="shared" si="326"/>
        <v>theater</v>
      </c>
      <c r="R3492" s="5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s="5" t="str">
        <f t="shared" si="326"/>
        <v>theater</v>
      </c>
      <c r="R3493" s="5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s="5" t="str">
        <f t="shared" si="326"/>
        <v>theater</v>
      </c>
      <c r="R3494" s="5" t="str">
        <f t="shared" si="327"/>
        <v>plays</v>
      </c>
      <c r="S3494" s="9">
        <f t="shared" si="328"/>
        <v>42268.00922453704</v>
      </c>
      <c r="T3494" s="9">
        <f t="shared" si="329"/>
        <v>42303.00922453704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s="5" t="str">
        <f t="shared" si="326"/>
        <v>theater</v>
      </c>
      <c r="R3495" s="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s="5" t="str">
        <f t="shared" si="326"/>
        <v>theater</v>
      </c>
      <c r="R3496" s="5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s="5" t="str">
        <f t="shared" si="326"/>
        <v>theater</v>
      </c>
      <c r="R3497" s="5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s="5" t="str">
        <f t="shared" si="326"/>
        <v>theater</v>
      </c>
      <c r="R3498" s="5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s="5" t="str">
        <f t="shared" si="326"/>
        <v>theater</v>
      </c>
      <c r="R3499" s="5" t="str">
        <f t="shared" si="327"/>
        <v>plays</v>
      </c>
      <c r="S3499" s="9">
        <f t="shared" si="328"/>
        <v>42511.741944444446</v>
      </c>
      <c r="T3499" s="9">
        <f t="shared" si="32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s="5" t="str">
        <f t="shared" si="326"/>
        <v>theater</v>
      </c>
      <c r="R3500" s="5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s="5" t="str">
        <f t="shared" si="326"/>
        <v>theater</v>
      </c>
      <c r="R3501" s="5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s="5" t="str">
        <f t="shared" si="326"/>
        <v>theater</v>
      </c>
      <c r="R3502" s="5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s="5" t="str">
        <f t="shared" si="326"/>
        <v>theater</v>
      </c>
      <c r="R3503" s="5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s="5" t="str">
        <f t="shared" si="326"/>
        <v>theater</v>
      </c>
      <c r="R3504" s="5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s="5" t="str">
        <f t="shared" si="326"/>
        <v>theater</v>
      </c>
      <c r="R3505" s="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s="5" t="str">
        <f t="shared" si="326"/>
        <v>theater</v>
      </c>
      <c r="R3506" s="5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s="5" t="str">
        <f t="shared" si="326"/>
        <v>theater</v>
      </c>
      <c r="R3507" s="5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s="5" t="str">
        <f t="shared" si="326"/>
        <v>theater</v>
      </c>
      <c r="R3508" s="5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s="5" t="str">
        <f t="shared" si="326"/>
        <v>theater</v>
      </c>
      <c r="R3509" s="5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s="5" t="str">
        <f t="shared" si="326"/>
        <v>theater</v>
      </c>
      <c r="R3510" s="5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s="5" t="str">
        <f t="shared" si="326"/>
        <v>theater</v>
      </c>
      <c r="R3511" s="5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s="5" t="str">
        <f t="shared" si="326"/>
        <v>theater</v>
      </c>
      <c r="R3512" s="5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s="5" t="str">
        <f t="shared" si="326"/>
        <v>theater</v>
      </c>
      <c r="R3513" s="5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s="5" t="str">
        <f t="shared" si="326"/>
        <v>theater</v>
      </c>
      <c r="R3514" s="5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s="5" t="str">
        <f t="shared" si="326"/>
        <v>theater</v>
      </c>
      <c r="R3515" s="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s="5" t="str">
        <f t="shared" si="326"/>
        <v>theater</v>
      </c>
      <c r="R3516" s="5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s="5" t="str">
        <f t="shared" si="326"/>
        <v>theater</v>
      </c>
      <c r="R3517" s="5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s="5" t="str">
        <f t="shared" si="326"/>
        <v>theater</v>
      </c>
      <c r="R3518" s="5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s="5" t="str">
        <f t="shared" si="326"/>
        <v>theater</v>
      </c>
      <c r="R3519" s="5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s="5" t="str">
        <f t="shared" si="326"/>
        <v>theater</v>
      </c>
      <c r="R3520" s="5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s="5" t="str">
        <f t="shared" si="326"/>
        <v>theater</v>
      </c>
      <c r="R3521" s="5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s="5" t="str">
        <f t="shared" si="326"/>
        <v>theater</v>
      </c>
      <c r="R3522" s="5" t="str">
        <f t="shared" si="327"/>
        <v>plays</v>
      </c>
      <c r="S3522" s="9">
        <f t="shared" si="328"/>
        <v>42227.824212962965</v>
      </c>
      <c r="T3522" s="9">
        <f t="shared" si="329"/>
        <v>42253.574305555558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(E3523/D3523)*100</f>
        <v>169.42857142857144</v>
      </c>
      <c r="P3523">
        <f t="shared" ref="P3523:P3586" si="331">E3523/L3523</f>
        <v>45.615384615384613</v>
      </c>
      <c r="Q3523" s="5" t="str">
        <f t="shared" ref="Q3523:Q3586" si="332">LEFT(N3523, SEARCH("/",N3523,1)-1)</f>
        <v>theater</v>
      </c>
      <c r="R3523" s="5" t="str">
        <f t="shared" ref="R3523:R3586" si="333">RIGHT(N3523,LEN(N3523)-FIND("/",N3523,1))</f>
        <v>plays</v>
      </c>
      <c r="S3523" s="9">
        <f t="shared" ref="S3523:S3586" si="334">DATE(1970,1,1)+(J3523/24/60/60)</f>
        <v>41881.361342592594</v>
      </c>
      <c r="T3523" s="9">
        <f t="shared" ref="T3523:T3586" si="335">DATE(1970,1,1)+(I3523/24/60/60)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s="5" t="str">
        <f t="shared" si="332"/>
        <v>theater</v>
      </c>
      <c r="R3524" s="5" t="str">
        <f t="shared" si="333"/>
        <v>plays</v>
      </c>
      <c r="S3524" s="9">
        <f t="shared" si="334"/>
        <v>42234.789884259262</v>
      </c>
      <c r="T3524" s="9">
        <f t="shared" si="335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s="5" t="str">
        <f t="shared" si="332"/>
        <v>theater</v>
      </c>
      <c r="R3525" s="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s="5" t="str">
        <f t="shared" si="332"/>
        <v>theater</v>
      </c>
      <c r="R3526" s="5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s="5" t="str">
        <f t="shared" si="332"/>
        <v>theater</v>
      </c>
      <c r="R3527" s="5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s="5" t="str">
        <f t="shared" si="332"/>
        <v>theater</v>
      </c>
      <c r="R3528" s="5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s="5" t="str">
        <f t="shared" si="332"/>
        <v>theater</v>
      </c>
      <c r="R3529" s="5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s="5" t="str">
        <f t="shared" si="332"/>
        <v>theater</v>
      </c>
      <c r="R3530" s="5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s="5" t="str">
        <f t="shared" si="332"/>
        <v>theater</v>
      </c>
      <c r="R3531" s="5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s="5" t="str">
        <f t="shared" si="332"/>
        <v>theater</v>
      </c>
      <c r="R3532" s="5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s="5" t="str">
        <f t="shared" si="332"/>
        <v>theater</v>
      </c>
      <c r="R3533" s="5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s="5" t="str">
        <f t="shared" si="332"/>
        <v>theater</v>
      </c>
      <c r="R3534" s="5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s="5" t="str">
        <f t="shared" si="332"/>
        <v>theater</v>
      </c>
      <c r="R3535" s="5" t="str">
        <f t="shared" si="333"/>
        <v>plays</v>
      </c>
      <c r="S3535" s="9">
        <f t="shared" si="334"/>
        <v>42289.761192129627</v>
      </c>
      <c r="T3535" s="9">
        <f t="shared" si="335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s="5" t="str">
        <f t="shared" si="332"/>
        <v>theater</v>
      </c>
      <c r="R3536" s="5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s="5" t="str">
        <f t="shared" si="332"/>
        <v>theater</v>
      </c>
      <c r="R3537" s="5" t="str">
        <f t="shared" si="333"/>
        <v>plays</v>
      </c>
      <c r="S3537" s="9">
        <f t="shared" si="334"/>
        <v>42248.640162037038</v>
      </c>
      <c r="T3537" s="9">
        <f t="shared" si="335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s="5" t="str">
        <f t="shared" si="332"/>
        <v>theater</v>
      </c>
      <c r="R3538" s="5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s="5" t="str">
        <f t="shared" si="332"/>
        <v>theater</v>
      </c>
      <c r="R3539" s="5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s="5" t="str">
        <f t="shared" si="332"/>
        <v>theater</v>
      </c>
      <c r="R3540" s="5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s="5" t="str">
        <f t="shared" si="332"/>
        <v>theater</v>
      </c>
      <c r="R3541" s="5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s="5" t="str">
        <f t="shared" si="332"/>
        <v>theater</v>
      </c>
      <c r="R3542" s="5" t="str">
        <f t="shared" si="333"/>
        <v>plays</v>
      </c>
      <c r="S3542" s="9">
        <f t="shared" si="334"/>
        <v>42517.00336805555</v>
      </c>
      <c r="T3542" s="9">
        <f t="shared" si="335"/>
        <v>42547.00336805555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s="5" t="str">
        <f t="shared" si="332"/>
        <v>theater</v>
      </c>
      <c r="R3543" s="5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s="5" t="str">
        <f t="shared" si="332"/>
        <v>theater</v>
      </c>
      <c r="R3544" s="5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s="5" t="str">
        <f t="shared" si="332"/>
        <v>theater</v>
      </c>
      <c r="R3545" s="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s="5" t="str">
        <f t="shared" si="332"/>
        <v>theater</v>
      </c>
      <c r="R3546" s="5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s="5" t="str">
        <f t="shared" si="332"/>
        <v>theater</v>
      </c>
      <c r="R3547" s="5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s="5" t="str">
        <f t="shared" si="332"/>
        <v>theater</v>
      </c>
      <c r="R3548" s="5" t="str">
        <f t="shared" si="333"/>
        <v>plays</v>
      </c>
      <c r="S3548" s="9">
        <f t="shared" si="334"/>
        <v>42073.66069444445</v>
      </c>
      <c r="T3548" s="9">
        <f t="shared" si="335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s="5" t="str">
        <f t="shared" si="332"/>
        <v>theater</v>
      </c>
      <c r="R3549" s="5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s="5" t="str">
        <f t="shared" si="332"/>
        <v>theater</v>
      </c>
      <c r="R3550" s="5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s="5" t="str">
        <f t="shared" si="332"/>
        <v>theater</v>
      </c>
      <c r="R3551" s="5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s="5" t="str">
        <f t="shared" si="332"/>
        <v>theater</v>
      </c>
      <c r="R3552" s="5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s="5" t="str">
        <f t="shared" si="332"/>
        <v>theater</v>
      </c>
      <c r="R3553" s="5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s="5" t="str">
        <f t="shared" si="332"/>
        <v>theater</v>
      </c>
      <c r="R3554" s="5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s="5" t="str">
        <f t="shared" si="332"/>
        <v>theater</v>
      </c>
      <c r="R3555" s="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s="5" t="str">
        <f t="shared" si="332"/>
        <v>theater</v>
      </c>
      <c r="R3556" s="5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s="5" t="str">
        <f t="shared" si="332"/>
        <v>theater</v>
      </c>
      <c r="R3557" s="5" t="str">
        <f t="shared" si="333"/>
        <v>plays</v>
      </c>
      <c r="S3557" s="9">
        <f t="shared" si="334"/>
        <v>42661.442060185189</v>
      </c>
      <c r="T3557" s="9">
        <f t="shared" si="335"/>
        <v>42691.483726851853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s="5" t="str">
        <f t="shared" si="332"/>
        <v>theater</v>
      </c>
      <c r="R3558" s="5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s="5" t="str">
        <f t="shared" si="332"/>
        <v>theater</v>
      </c>
      <c r="R3559" s="5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s="5" t="str">
        <f t="shared" si="332"/>
        <v>theater</v>
      </c>
      <c r="R3560" s="5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s="5" t="str">
        <f t="shared" si="332"/>
        <v>theater</v>
      </c>
      <c r="R3561" s="5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s="5" t="str">
        <f t="shared" si="332"/>
        <v>theater</v>
      </c>
      <c r="R3562" s="5" t="str">
        <f t="shared" si="333"/>
        <v>plays</v>
      </c>
      <c r="S3562" s="9">
        <f t="shared" si="334"/>
        <v>42115.889652777776</v>
      </c>
      <c r="T3562" s="9">
        <f t="shared" si="335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s="5" t="str">
        <f t="shared" si="332"/>
        <v>theater</v>
      </c>
      <c r="R3563" s="5" t="str">
        <f t="shared" si="333"/>
        <v>plays</v>
      </c>
      <c r="S3563" s="9">
        <f t="shared" si="334"/>
        <v>42203.680300925931</v>
      </c>
      <c r="T3563" s="9">
        <f t="shared" si="335"/>
        <v>42221.775000000001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s="5" t="str">
        <f t="shared" si="332"/>
        <v>theater</v>
      </c>
      <c r="R3564" s="5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s="5" t="str">
        <f t="shared" si="332"/>
        <v>theater</v>
      </c>
      <c r="R3565" s="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s="5" t="str">
        <f t="shared" si="332"/>
        <v>theater</v>
      </c>
      <c r="R3566" s="5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s="5" t="str">
        <f t="shared" si="332"/>
        <v>theater</v>
      </c>
      <c r="R3567" s="5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s="5" t="str">
        <f t="shared" si="332"/>
        <v>theater</v>
      </c>
      <c r="R3568" s="5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s="5" t="str">
        <f t="shared" si="332"/>
        <v>theater</v>
      </c>
      <c r="R3569" s="5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s="5" t="str">
        <f t="shared" si="332"/>
        <v>theater</v>
      </c>
      <c r="R3570" s="5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s="5" t="str">
        <f t="shared" si="332"/>
        <v>theater</v>
      </c>
      <c r="R3571" s="5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s="5" t="str">
        <f t="shared" si="332"/>
        <v>theater</v>
      </c>
      <c r="R3572" s="5" t="str">
        <f t="shared" si="333"/>
        <v>plays</v>
      </c>
      <c r="S3572" s="9">
        <f t="shared" si="334"/>
        <v>41976.331979166665</v>
      </c>
      <c r="T3572" s="9">
        <f t="shared" si="335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s="5" t="str">
        <f t="shared" si="332"/>
        <v>theater</v>
      </c>
      <c r="R3573" s="5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s="5" t="str">
        <f t="shared" si="332"/>
        <v>theater</v>
      </c>
      <c r="R3574" s="5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s="5" t="str">
        <f t="shared" si="332"/>
        <v>theater</v>
      </c>
      <c r="R3575" s="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s="5" t="str">
        <f t="shared" si="332"/>
        <v>theater</v>
      </c>
      <c r="R3576" s="5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s="5" t="str">
        <f t="shared" si="332"/>
        <v>theater</v>
      </c>
      <c r="R3577" s="5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s="5" t="str">
        <f t="shared" si="332"/>
        <v>theater</v>
      </c>
      <c r="R3578" s="5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s="5" t="str">
        <f t="shared" si="332"/>
        <v>theater</v>
      </c>
      <c r="R3579" s="5" t="str">
        <f t="shared" si="333"/>
        <v>plays</v>
      </c>
      <c r="S3579" s="9">
        <f t="shared" si="334"/>
        <v>42093.786840277782</v>
      </c>
      <c r="T3579" s="9">
        <f t="shared" si="335"/>
        <v>42120.269444444442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s="5" t="str">
        <f t="shared" si="332"/>
        <v>theater</v>
      </c>
      <c r="R3580" s="5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s="5" t="str">
        <f t="shared" si="332"/>
        <v>theater</v>
      </c>
      <c r="R3581" s="5" t="str">
        <f t="shared" si="333"/>
        <v>plays</v>
      </c>
      <c r="S3581" s="9">
        <f t="shared" si="334"/>
        <v>42430.76222222222</v>
      </c>
      <c r="T3581" s="9">
        <f t="shared" si="335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s="5" t="str">
        <f t="shared" si="332"/>
        <v>theater</v>
      </c>
      <c r="R3582" s="5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s="5" t="str">
        <f t="shared" si="332"/>
        <v>theater</v>
      </c>
      <c r="R3583" s="5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s="5" t="str">
        <f t="shared" si="332"/>
        <v>theater</v>
      </c>
      <c r="R3584" s="5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s="5" t="str">
        <f t="shared" si="332"/>
        <v>theater</v>
      </c>
      <c r="R3585" s="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s="5" t="str">
        <f t="shared" si="332"/>
        <v>theater</v>
      </c>
      <c r="R3586" s="5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(E3587/D3587)*100</f>
        <v>119.11764705882352</v>
      </c>
      <c r="P3587">
        <f t="shared" ref="P3587:P3650" si="337">E3587/L3587</f>
        <v>176.08695652173913</v>
      </c>
      <c r="Q3587" s="5" t="str">
        <f t="shared" ref="Q3587:Q3650" si="338">LEFT(N3587, SEARCH("/",N3587,1)-1)</f>
        <v>theater</v>
      </c>
      <c r="R3587" s="5" t="str">
        <f t="shared" ref="R3587:R3650" si="339">RIGHT(N3587,LEN(N3587)-FIND("/",N3587,1))</f>
        <v>plays</v>
      </c>
      <c r="S3587" s="9">
        <f t="shared" ref="S3587:S3650" si="340">DATE(1970,1,1)+(J3587/24/60/60)</f>
        <v>41964.716319444444</v>
      </c>
      <c r="T3587" s="9">
        <f t="shared" ref="T3587:T3650" si="341">DATE(1970,1,1)+(I3587/24/60/60)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s="5" t="str">
        <f t="shared" si="338"/>
        <v>theater</v>
      </c>
      <c r="R3588" s="5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s="5" t="str">
        <f t="shared" si="338"/>
        <v>theater</v>
      </c>
      <c r="R3589" s="5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s="5" t="str">
        <f t="shared" si="338"/>
        <v>theater</v>
      </c>
      <c r="R3590" s="5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s="5" t="str">
        <f t="shared" si="338"/>
        <v>theater</v>
      </c>
      <c r="R3591" s="5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s="5" t="str">
        <f t="shared" si="338"/>
        <v>theater</v>
      </c>
      <c r="R3592" s="5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s="5" t="str">
        <f t="shared" si="338"/>
        <v>theater</v>
      </c>
      <c r="R3593" s="5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s="5" t="str">
        <f t="shared" si="338"/>
        <v>theater</v>
      </c>
      <c r="R3594" s="5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s="5" t="str">
        <f t="shared" si="338"/>
        <v>theater</v>
      </c>
      <c r="R3595" s="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s="5" t="str">
        <f t="shared" si="338"/>
        <v>theater</v>
      </c>
      <c r="R3596" s="5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s="5" t="str">
        <f t="shared" si="338"/>
        <v>theater</v>
      </c>
      <c r="R3597" s="5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s="5" t="str">
        <f t="shared" si="338"/>
        <v>theater</v>
      </c>
      <c r="R3598" s="5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s="5" t="str">
        <f t="shared" si="338"/>
        <v>theater</v>
      </c>
      <c r="R3599" s="5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s="5" t="str">
        <f t="shared" si="338"/>
        <v>theater</v>
      </c>
      <c r="R3600" s="5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s="5" t="str">
        <f t="shared" si="338"/>
        <v>theater</v>
      </c>
      <c r="R3601" s="5" t="str">
        <f t="shared" si="339"/>
        <v>plays</v>
      </c>
      <c r="S3601" s="9">
        <f t="shared" si="340"/>
        <v>42220.794872685183</v>
      </c>
      <c r="T3601" s="9">
        <f t="shared" si="341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s="5" t="str">
        <f t="shared" si="338"/>
        <v>theater</v>
      </c>
      <c r="R3602" s="5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s="5" t="str">
        <f t="shared" si="338"/>
        <v>theater</v>
      </c>
      <c r="R3603" s="5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s="5" t="str">
        <f t="shared" si="338"/>
        <v>theater</v>
      </c>
      <c r="R3604" s="5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s="5" t="str">
        <f t="shared" si="338"/>
        <v>theater</v>
      </c>
      <c r="R3605" s="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s="5" t="str">
        <f t="shared" si="338"/>
        <v>theater</v>
      </c>
      <c r="R3606" s="5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s="5" t="str">
        <f t="shared" si="338"/>
        <v>theater</v>
      </c>
      <c r="R3607" s="5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s="5" t="str">
        <f t="shared" si="338"/>
        <v>theater</v>
      </c>
      <c r="R3608" s="5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s="5" t="str">
        <f t="shared" si="338"/>
        <v>theater</v>
      </c>
      <c r="R3609" s="5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s="5" t="str">
        <f t="shared" si="338"/>
        <v>theater</v>
      </c>
      <c r="R3610" s="5" t="str">
        <f t="shared" si="339"/>
        <v>plays</v>
      </c>
      <c r="S3610" s="9">
        <f t="shared" si="340"/>
        <v>42506.709374999999</v>
      </c>
      <c r="T3610" s="9">
        <f t="shared" si="341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s="5" t="str">
        <f t="shared" si="338"/>
        <v>theater</v>
      </c>
      <c r="R3611" s="5" t="str">
        <f t="shared" si="339"/>
        <v>plays</v>
      </c>
      <c r="S3611" s="9">
        <f t="shared" si="340"/>
        <v>42429.991724537038</v>
      </c>
      <c r="T3611" s="9">
        <f t="shared" si="341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s="5" t="str">
        <f t="shared" si="338"/>
        <v>theater</v>
      </c>
      <c r="R3612" s="5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s="5" t="str">
        <f t="shared" si="338"/>
        <v>theater</v>
      </c>
      <c r="R3613" s="5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s="5" t="str">
        <f t="shared" si="338"/>
        <v>theater</v>
      </c>
      <c r="R3614" s="5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s="5" t="str">
        <f t="shared" si="338"/>
        <v>theater</v>
      </c>
      <c r="R3615" s="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s="5" t="str">
        <f t="shared" si="338"/>
        <v>theater</v>
      </c>
      <c r="R3616" s="5" t="str">
        <f t="shared" si="339"/>
        <v>plays</v>
      </c>
      <c r="S3616" s="9">
        <f t="shared" si="340"/>
        <v>42144.041851851849</v>
      </c>
      <c r="T3616" s="9">
        <f t="shared" si="341"/>
        <v>42174.041851851849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s="5" t="str">
        <f t="shared" si="338"/>
        <v>theater</v>
      </c>
      <c r="R3617" s="5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s="5" t="str">
        <f t="shared" si="338"/>
        <v>theater</v>
      </c>
      <c r="R3618" s="5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s="5" t="str">
        <f t="shared" si="338"/>
        <v>theater</v>
      </c>
      <c r="R3619" s="5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s="5" t="str">
        <f t="shared" si="338"/>
        <v>theater</v>
      </c>
      <c r="R3620" s="5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s="5" t="str">
        <f t="shared" si="338"/>
        <v>theater</v>
      </c>
      <c r="R3621" s="5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s="5" t="str">
        <f t="shared" si="338"/>
        <v>theater</v>
      </c>
      <c r="R3622" s="5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s="5" t="str">
        <f t="shared" si="338"/>
        <v>theater</v>
      </c>
      <c r="R3623" s="5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s="5" t="str">
        <f t="shared" si="338"/>
        <v>theater</v>
      </c>
      <c r="R3624" s="5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s="5" t="str">
        <f t="shared" si="338"/>
        <v>theater</v>
      </c>
      <c r="R3625" s="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s="5" t="str">
        <f t="shared" si="338"/>
        <v>theater</v>
      </c>
      <c r="R3626" s="5" t="str">
        <f t="shared" si="339"/>
        <v>plays</v>
      </c>
      <c r="S3626" s="9">
        <f t="shared" si="340"/>
        <v>42545.774189814816</v>
      </c>
      <c r="T3626" s="9">
        <f t="shared" si="341"/>
        <v>42605.774189814816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s="5" t="str">
        <f t="shared" si="338"/>
        <v>theater</v>
      </c>
      <c r="R3627" s="5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s="5" t="str">
        <f t="shared" si="338"/>
        <v>theater</v>
      </c>
      <c r="R3628" s="5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s="5" t="str">
        <f t="shared" si="338"/>
        <v>theater</v>
      </c>
      <c r="R3629" s="5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s="5" t="str">
        <f t="shared" si="338"/>
        <v>theater</v>
      </c>
      <c r="R3630" s="5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s="5" t="str">
        <f t="shared" si="338"/>
        <v>theater</v>
      </c>
      <c r="R3631" s="5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s="5" t="str">
        <f t="shared" si="338"/>
        <v>theater</v>
      </c>
      <c r="R3632" s="5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s="5" t="str">
        <f t="shared" si="338"/>
        <v>theater</v>
      </c>
      <c r="R3633" s="5" t="str">
        <f t="shared" si="339"/>
        <v>musical</v>
      </c>
      <c r="S3633" s="9">
        <f t="shared" si="340"/>
        <v>41880.753437500003</v>
      </c>
      <c r="T3633" s="9">
        <f t="shared" si="341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s="5" t="str">
        <f t="shared" si="338"/>
        <v>theater</v>
      </c>
      <c r="R3634" s="5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s="5" t="str">
        <f t="shared" si="338"/>
        <v>theater</v>
      </c>
      <c r="R3635" s="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s="5" t="str">
        <f t="shared" si="338"/>
        <v>theater</v>
      </c>
      <c r="R3636" s="5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s="5" t="str">
        <f t="shared" si="338"/>
        <v>theater</v>
      </c>
      <c r="R3637" s="5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s="5" t="str">
        <f t="shared" si="338"/>
        <v>theater</v>
      </c>
      <c r="R3638" s="5" t="str">
        <f t="shared" si="339"/>
        <v>musical</v>
      </c>
      <c r="S3638" s="9">
        <f t="shared" si="340"/>
        <v>42226.694780092592</v>
      </c>
      <c r="T3638" s="9">
        <f t="shared" si="341"/>
        <v>42261.694780092592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s="5" t="str">
        <f t="shared" si="338"/>
        <v>theater</v>
      </c>
      <c r="R3639" s="5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s="5" t="str">
        <f t="shared" si="338"/>
        <v>theater</v>
      </c>
      <c r="R3640" s="5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s="5" t="str">
        <f t="shared" si="338"/>
        <v>theater</v>
      </c>
      <c r="R3641" s="5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s="5" t="str">
        <f t="shared" si="338"/>
        <v>theater</v>
      </c>
      <c r="R3642" s="5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s="5" t="str">
        <f t="shared" si="338"/>
        <v>theater</v>
      </c>
      <c r="R3643" s="5" t="str">
        <f t="shared" si="339"/>
        <v>musical</v>
      </c>
      <c r="S3643" s="9">
        <f t="shared" si="340"/>
        <v>41899.627071759256</v>
      </c>
      <c r="T3643" s="9">
        <f t="shared" si="341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s="5" t="str">
        <f t="shared" si="338"/>
        <v>theater</v>
      </c>
      <c r="R3644" s="5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s="5" t="str">
        <f t="shared" si="338"/>
        <v>theater</v>
      </c>
      <c r="R3645" s="5" t="str">
        <f t="shared" si="339"/>
        <v>musical</v>
      </c>
      <c r="S3645" s="9">
        <f t="shared" si="340"/>
        <v>42285.143969907411</v>
      </c>
      <c r="T3645" s="9">
        <f t="shared" si="341"/>
        <v>42325.185636574068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s="5" t="str">
        <f t="shared" si="338"/>
        <v>theater</v>
      </c>
      <c r="R3646" s="5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s="5" t="str">
        <f t="shared" si="338"/>
        <v>theater</v>
      </c>
      <c r="R3647" s="5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s="5" t="str">
        <f t="shared" si="338"/>
        <v>theater</v>
      </c>
      <c r="R3648" s="5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s="5" t="str">
        <f t="shared" si="338"/>
        <v>theater</v>
      </c>
      <c r="R3649" s="5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s="5" t="str">
        <f t="shared" si="338"/>
        <v>theater</v>
      </c>
      <c r="R3650" s="5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(E3651/D3651)*100</f>
        <v>104</v>
      </c>
      <c r="P3651">
        <f t="shared" ref="P3651:P3714" si="343">E3651/L3651</f>
        <v>97.5</v>
      </c>
      <c r="Q3651" s="5" t="str">
        <f t="shared" ref="Q3651:Q3714" si="344">LEFT(N3651, SEARCH("/",N3651,1)-1)</f>
        <v>theater</v>
      </c>
      <c r="R3651" s="5" t="str">
        <f t="shared" ref="R3651:R3714" si="345">RIGHT(N3651,LEN(N3651)-FIND("/",N3651,1))</f>
        <v>plays</v>
      </c>
      <c r="S3651" s="9">
        <f t="shared" ref="S3651:S3714" si="346">DATE(1970,1,1)+(J3651/24/60/60)</f>
        <v>41780.712893518517</v>
      </c>
      <c r="T3651" s="9">
        <f t="shared" ref="T3651:T3714" si="347">DATE(1970,1,1)+(I3651/24/60/60)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s="5" t="str">
        <f t="shared" si="344"/>
        <v>theater</v>
      </c>
      <c r="R3652" s="5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s="5" t="str">
        <f t="shared" si="344"/>
        <v>theater</v>
      </c>
      <c r="R3653" s="5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s="5" t="str">
        <f t="shared" si="344"/>
        <v>theater</v>
      </c>
      <c r="R3654" s="5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s="5" t="str">
        <f t="shared" si="344"/>
        <v>theater</v>
      </c>
      <c r="R3655" s="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s="5" t="str">
        <f t="shared" si="344"/>
        <v>theater</v>
      </c>
      <c r="R3656" s="5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s="5" t="str">
        <f t="shared" si="344"/>
        <v>theater</v>
      </c>
      <c r="R3657" s="5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s="5" t="str">
        <f t="shared" si="344"/>
        <v>theater</v>
      </c>
      <c r="R3658" s="5" t="str">
        <f t="shared" si="345"/>
        <v>plays</v>
      </c>
      <c r="S3658" s="9">
        <f t="shared" si="346"/>
        <v>42737.910138888888</v>
      </c>
      <c r="T3658" s="9">
        <f t="shared" si="347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s="5" t="str">
        <f t="shared" si="344"/>
        <v>theater</v>
      </c>
      <c r="R3659" s="5" t="str">
        <f t="shared" si="345"/>
        <v>plays</v>
      </c>
      <c r="S3659" s="9">
        <f t="shared" si="346"/>
        <v>42499.629849537036</v>
      </c>
      <c r="T3659" s="9">
        <f t="shared" si="347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s="5" t="str">
        <f t="shared" si="344"/>
        <v>theater</v>
      </c>
      <c r="R3660" s="5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s="5" t="str">
        <f t="shared" si="344"/>
        <v>theater</v>
      </c>
      <c r="R3661" s="5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s="5" t="str">
        <f t="shared" si="344"/>
        <v>theater</v>
      </c>
      <c r="R3662" s="5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s="5" t="str">
        <f t="shared" si="344"/>
        <v>theater</v>
      </c>
      <c r="R3663" s="5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s="5" t="str">
        <f t="shared" si="344"/>
        <v>theater</v>
      </c>
      <c r="R3664" s="5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s="5" t="str">
        <f t="shared" si="344"/>
        <v>theater</v>
      </c>
      <c r="R3665" s="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s="5" t="str">
        <f t="shared" si="344"/>
        <v>theater</v>
      </c>
      <c r="R3666" s="5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s="5" t="str">
        <f t="shared" si="344"/>
        <v>theater</v>
      </c>
      <c r="R3667" s="5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s="5" t="str">
        <f t="shared" si="344"/>
        <v>theater</v>
      </c>
      <c r="R3668" s="5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s="5" t="str">
        <f t="shared" si="344"/>
        <v>theater</v>
      </c>
      <c r="R3669" s="5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s="5" t="str">
        <f t="shared" si="344"/>
        <v>theater</v>
      </c>
      <c r="R3670" s="5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s="5" t="str">
        <f t="shared" si="344"/>
        <v>theater</v>
      </c>
      <c r="R3671" s="5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s="5" t="str">
        <f t="shared" si="344"/>
        <v>theater</v>
      </c>
      <c r="R3672" s="5" t="str">
        <f t="shared" si="345"/>
        <v>plays</v>
      </c>
      <c r="S3672" s="9">
        <f t="shared" si="346"/>
        <v>42142.514016203706</v>
      </c>
      <c r="T3672" s="9">
        <f t="shared" si="347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s="5" t="str">
        <f t="shared" si="344"/>
        <v>theater</v>
      </c>
      <c r="R3673" s="5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s="5" t="str">
        <f t="shared" si="344"/>
        <v>theater</v>
      </c>
      <c r="R3674" s="5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s="5" t="str">
        <f t="shared" si="344"/>
        <v>theater</v>
      </c>
      <c r="R3675" s="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s="5" t="str">
        <f t="shared" si="344"/>
        <v>theater</v>
      </c>
      <c r="R3676" s="5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s="5" t="str">
        <f t="shared" si="344"/>
        <v>theater</v>
      </c>
      <c r="R3677" s="5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s="5" t="str">
        <f t="shared" si="344"/>
        <v>theater</v>
      </c>
      <c r="R3678" s="5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s="5" t="str">
        <f t="shared" si="344"/>
        <v>theater</v>
      </c>
      <c r="R3679" s="5" t="str">
        <f t="shared" si="345"/>
        <v>plays</v>
      </c>
      <c r="S3679" s="9">
        <f t="shared" si="346"/>
        <v>41802.574282407411</v>
      </c>
      <c r="T3679" s="9">
        <f t="shared" si="347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s="5" t="str">
        <f t="shared" si="344"/>
        <v>theater</v>
      </c>
      <c r="R3680" s="5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s="5" t="str">
        <f t="shared" si="344"/>
        <v>theater</v>
      </c>
      <c r="R3681" s="5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s="5" t="str">
        <f t="shared" si="344"/>
        <v>theater</v>
      </c>
      <c r="R3682" s="5" t="str">
        <f t="shared" si="345"/>
        <v>plays</v>
      </c>
      <c r="S3682" s="9">
        <f t="shared" si="346"/>
        <v>42627.454097222224</v>
      </c>
      <c r="T3682" s="9">
        <f t="shared" si="347"/>
        <v>42648.454097222224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s="5" t="str">
        <f t="shared" si="344"/>
        <v>theater</v>
      </c>
      <c r="R3683" s="5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s="5" t="str">
        <f t="shared" si="344"/>
        <v>theater</v>
      </c>
      <c r="R3684" s="5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s="5" t="str">
        <f t="shared" si="344"/>
        <v>theater</v>
      </c>
      <c r="R3685" s="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s="5" t="str">
        <f t="shared" si="344"/>
        <v>theater</v>
      </c>
      <c r="R3686" s="5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s="5" t="str">
        <f t="shared" si="344"/>
        <v>theater</v>
      </c>
      <c r="R3687" s="5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s="5" t="str">
        <f t="shared" si="344"/>
        <v>theater</v>
      </c>
      <c r="R3688" s="5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s="5" t="str">
        <f t="shared" si="344"/>
        <v>theater</v>
      </c>
      <c r="R3689" s="5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s="5" t="str">
        <f t="shared" si="344"/>
        <v>theater</v>
      </c>
      <c r="R3690" s="5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s="5" t="str">
        <f t="shared" si="344"/>
        <v>theater</v>
      </c>
      <c r="R3691" s="5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s="5" t="str">
        <f t="shared" si="344"/>
        <v>theater</v>
      </c>
      <c r="R3692" s="5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s="5" t="str">
        <f t="shared" si="344"/>
        <v>theater</v>
      </c>
      <c r="R3693" s="5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s="5" t="str">
        <f t="shared" si="344"/>
        <v>theater</v>
      </c>
      <c r="R3694" s="5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s="5" t="str">
        <f t="shared" si="344"/>
        <v>theater</v>
      </c>
      <c r="R3695" s="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s="5" t="str">
        <f t="shared" si="344"/>
        <v>theater</v>
      </c>
      <c r="R3696" s="5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s="5" t="str">
        <f t="shared" si="344"/>
        <v>theater</v>
      </c>
      <c r="R3697" s="5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s="5" t="str">
        <f t="shared" si="344"/>
        <v>theater</v>
      </c>
      <c r="R3698" s="5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s="5" t="str">
        <f t="shared" si="344"/>
        <v>theater</v>
      </c>
      <c r="R3699" s="5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s="5" t="str">
        <f t="shared" si="344"/>
        <v>theater</v>
      </c>
      <c r="R3700" s="5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s="5" t="str">
        <f t="shared" si="344"/>
        <v>theater</v>
      </c>
      <c r="R3701" s="5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s="5" t="str">
        <f t="shared" si="344"/>
        <v>theater</v>
      </c>
      <c r="R3702" s="5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s="5" t="str">
        <f t="shared" si="344"/>
        <v>theater</v>
      </c>
      <c r="R3703" s="5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s="5" t="str">
        <f t="shared" si="344"/>
        <v>theater</v>
      </c>
      <c r="R3704" s="5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s="5" t="str">
        <f t="shared" si="344"/>
        <v>theater</v>
      </c>
      <c r="R3705" s="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s="5" t="str">
        <f t="shared" si="344"/>
        <v>theater</v>
      </c>
      <c r="R3706" s="5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s="5" t="str">
        <f t="shared" si="344"/>
        <v>theater</v>
      </c>
      <c r="R3707" s="5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s="5" t="str">
        <f t="shared" si="344"/>
        <v>theater</v>
      </c>
      <c r="R3708" s="5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s="5" t="str">
        <f t="shared" si="344"/>
        <v>theater</v>
      </c>
      <c r="R3709" s="5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s="5" t="str">
        <f t="shared" si="344"/>
        <v>theater</v>
      </c>
      <c r="R3710" s="5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s="5" t="str">
        <f t="shared" si="344"/>
        <v>theater</v>
      </c>
      <c r="R3711" s="5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s="5" t="str">
        <f t="shared" si="344"/>
        <v>theater</v>
      </c>
      <c r="R3712" s="5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s="5" t="str">
        <f t="shared" si="344"/>
        <v>theater</v>
      </c>
      <c r="R3713" s="5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s="5" t="str">
        <f t="shared" si="344"/>
        <v>theater</v>
      </c>
      <c r="R3714" s="5" t="str">
        <f t="shared" si="345"/>
        <v>plays</v>
      </c>
      <c r="S3714" s="9">
        <f t="shared" si="346"/>
        <v>42134.172071759254</v>
      </c>
      <c r="T3714" s="9">
        <f t="shared" si="347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(E3715/D3715)*100</f>
        <v>101.49999999999999</v>
      </c>
      <c r="P3715">
        <f t="shared" ref="P3715:P3778" si="349">E3715/L3715</f>
        <v>106.84210526315789</v>
      </c>
      <c r="Q3715" s="5" t="str">
        <f t="shared" ref="Q3715:Q3778" si="350">LEFT(N3715, SEARCH("/",N3715,1)-1)</f>
        <v>theater</v>
      </c>
      <c r="R3715" s="5" t="str">
        <f t="shared" ref="R3715:R3778" si="351">RIGHT(N3715,LEN(N3715)-FIND("/",N3715,1))</f>
        <v>plays</v>
      </c>
      <c r="S3715" s="9">
        <f t="shared" ref="S3715:S3778" si="352">DATE(1970,1,1)+(J3715/24/60/60)</f>
        <v>42505.738032407404</v>
      </c>
      <c r="T3715" s="9">
        <f t="shared" ref="T3715:T3778" si="353">DATE(1970,1,1)+(I3715/24/60/60)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s="5" t="str">
        <f t="shared" si="350"/>
        <v>theater</v>
      </c>
      <c r="R3716" s="5" t="str">
        <f t="shared" si="351"/>
        <v>plays</v>
      </c>
      <c r="S3716" s="9">
        <f t="shared" si="352"/>
        <v>42118.556331018517</v>
      </c>
      <c r="T3716" s="9">
        <f t="shared" si="353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s="5" t="str">
        <f t="shared" si="350"/>
        <v>theater</v>
      </c>
      <c r="R3717" s="5" t="str">
        <f t="shared" si="351"/>
        <v>plays</v>
      </c>
      <c r="S3717" s="9">
        <f t="shared" si="352"/>
        <v>42036.99559027778</v>
      </c>
      <c r="T3717" s="9">
        <f t="shared" si="353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s="5" t="str">
        <f t="shared" si="350"/>
        <v>theater</v>
      </c>
      <c r="R3718" s="5" t="str">
        <f t="shared" si="351"/>
        <v>plays</v>
      </c>
      <c r="S3718" s="9">
        <f t="shared" si="352"/>
        <v>42360.887835648151</v>
      </c>
      <c r="T3718" s="9">
        <f t="shared" si="353"/>
        <v>42390.887835648151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s="5" t="str">
        <f t="shared" si="350"/>
        <v>theater</v>
      </c>
      <c r="R3719" s="5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s="5" t="str">
        <f t="shared" si="350"/>
        <v>theater</v>
      </c>
      <c r="R3720" s="5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s="5" t="str">
        <f t="shared" si="350"/>
        <v>theater</v>
      </c>
      <c r="R3721" s="5" t="str">
        <f t="shared" si="351"/>
        <v>plays</v>
      </c>
      <c r="S3721" s="9">
        <f t="shared" si="352"/>
        <v>42147.72993055555</v>
      </c>
      <c r="T3721" s="9">
        <f t="shared" si="353"/>
        <v>42177.72993055555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s="5" t="str">
        <f t="shared" si="350"/>
        <v>theater</v>
      </c>
      <c r="R3722" s="5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s="5" t="str">
        <f t="shared" si="350"/>
        <v>theater</v>
      </c>
      <c r="R3723" s="5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s="5" t="str">
        <f t="shared" si="350"/>
        <v>theater</v>
      </c>
      <c r="R3724" s="5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s="5" t="str">
        <f t="shared" si="350"/>
        <v>theater</v>
      </c>
      <c r="R3725" s="5" t="str">
        <f t="shared" si="351"/>
        <v>plays</v>
      </c>
      <c r="S3725" s="9">
        <f t="shared" si="352"/>
        <v>41943.753032407403</v>
      </c>
      <c r="T3725" s="9">
        <f t="shared" si="353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s="5" t="str">
        <f t="shared" si="350"/>
        <v>theater</v>
      </c>
      <c r="R3726" s="5" t="str">
        <f t="shared" si="351"/>
        <v>plays</v>
      </c>
      <c r="S3726" s="9">
        <f t="shared" si="352"/>
        <v>42465.491435185184</v>
      </c>
      <c r="T3726" s="9">
        <f t="shared" si="353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s="5" t="str">
        <f t="shared" si="350"/>
        <v>theater</v>
      </c>
      <c r="R3727" s="5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s="5" t="str">
        <f t="shared" si="350"/>
        <v>theater</v>
      </c>
      <c r="R3728" s="5" t="str">
        <f t="shared" si="351"/>
        <v>plays</v>
      </c>
      <c r="S3728" s="9">
        <f t="shared" si="352"/>
        <v>42462.140868055554</v>
      </c>
      <c r="T3728" s="9">
        <f t="shared" si="353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s="5" t="str">
        <f t="shared" si="350"/>
        <v>theater</v>
      </c>
      <c r="R3729" s="5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s="5" t="str">
        <f t="shared" si="350"/>
        <v>theater</v>
      </c>
      <c r="R3730" s="5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s="5" t="str">
        <f t="shared" si="350"/>
        <v>theater</v>
      </c>
      <c r="R3731" s="5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s="5" t="str">
        <f t="shared" si="350"/>
        <v>theater</v>
      </c>
      <c r="R3732" s="5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s="5" t="str">
        <f t="shared" si="350"/>
        <v>theater</v>
      </c>
      <c r="R3733" s="5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s="5" t="str">
        <f t="shared" si="350"/>
        <v>theater</v>
      </c>
      <c r="R3734" s="5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s="5" t="str">
        <f t="shared" si="350"/>
        <v>theater</v>
      </c>
      <c r="R3735" s="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s="5" t="str">
        <f t="shared" si="350"/>
        <v>theater</v>
      </c>
      <c r="R3736" s="5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s="5" t="str">
        <f t="shared" si="350"/>
        <v>theater</v>
      </c>
      <c r="R3737" s="5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s="5" t="str">
        <f t="shared" si="350"/>
        <v>theater</v>
      </c>
      <c r="R3738" s="5" t="str">
        <f t="shared" si="351"/>
        <v>plays</v>
      </c>
      <c r="S3738" s="9">
        <f t="shared" si="352"/>
        <v>42048.711724537039</v>
      </c>
      <c r="T3738" s="9">
        <f t="shared" si="353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s="5" t="str">
        <f t="shared" si="350"/>
        <v>theater</v>
      </c>
      <c r="R3739" s="5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s="5" t="str">
        <f t="shared" si="350"/>
        <v>theater</v>
      </c>
      <c r="R3740" s="5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s="5" t="str">
        <f t="shared" si="350"/>
        <v>theater</v>
      </c>
      <c r="R3741" s="5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s="5" t="str">
        <f t="shared" si="350"/>
        <v>theater</v>
      </c>
      <c r="R3742" s="5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s="5" t="str">
        <f t="shared" si="350"/>
        <v>theater</v>
      </c>
      <c r="R3743" s="5" t="str">
        <f t="shared" si="351"/>
        <v>plays</v>
      </c>
      <c r="S3743" s="9">
        <f t="shared" si="352"/>
        <v>42325.920717592599</v>
      </c>
      <c r="T3743" s="9">
        <f t="shared" si="353"/>
        <v>42355.920717592599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s="5" t="str">
        <f t="shared" si="350"/>
        <v>theater</v>
      </c>
      <c r="R3744" s="5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s="5" t="str">
        <f t="shared" si="350"/>
        <v>theater</v>
      </c>
      <c r="R3745" s="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s="5" t="str">
        <f t="shared" si="350"/>
        <v>theater</v>
      </c>
      <c r="R3746" s="5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s="5" t="str">
        <f t="shared" si="350"/>
        <v>theater</v>
      </c>
      <c r="R3747" s="5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s="5" t="str">
        <f t="shared" si="350"/>
        <v>theater</v>
      </c>
      <c r="R3748" s="5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s="5" t="str">
        <f t="shared" si="350"/>
        <v>theater</v>
      </c>
      <c r="R3749" s="5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s="5" t="str">
        <f t="shared" si="350"/>
        <v>theater</v>
      </c>
      <c r="R3750" s="5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s="5" t="str">
        <f t="shared" si="350"/>
        <v>theater</v>
      </c>
      <c r="R3751" s="5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s="5" t="str">
        <f t="shared" si="350"/>
        <v>theater</v>
      </c>
      <c r="R3752" s="5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s="5" t="str">
        <f t="shared" si="350"/>
        <v>theater</v>
      </c>
      <c r="R3753" s="5" t="str">
        <f t="shared" si="351"/>
        <v>musical</v>
      </c>
      <c r="S3753" s="9">
        <f t="shared" si="352"/>
        <v>42403.035567129627</v>
      </c>
      <c r="T3753" s="9">
        <f t="shared" si="353"/>
        <v>42462.993900462963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s="5" t="str">
        <f t="shared" si="350"/>
        <v>theater</v>
      </c>
      <c r="R3754" s="5" t="str">
        <f t="shared" si="351"/>
        <v>musical</v>
      </c>
      <c r="S3754" s="9">
        <f t="shared" si="352"/>
        <v>42619.802488425928</v>
      </c>
      <c r="T3754" s="9">
        <f t="shared" si="353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s="5" t="str">
        <f t="shared" si="350"/>
        <v>theater</v>
      </c>
      <c r="R3755" s="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s="5" t="str">
        <f t="shared" si="350"/>
        <v>theater</v>
      </c>
      <c r="R3756" s="5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s="5" t="str">
        <f t="shared" si="350"/>
        <v>theater</v>
      </c>
      <c r="R3757" s="5" t="str">
        <f t="shared" si="351"/>
        <v>musical</v>
      </c>
      <c r="S3757" s="9">
        <f t="shared" si="352"/>
        <v>42445.866979166669</v>
      </c>
      <c r="T3757" s="9">
        <f t="shared" si="353"/>
        <v>42475.866979166669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s="5" t="str">
        <f t="shared" si="350"/>
        <v>theater</v>
      </c>
      <c r="R3758" s="5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s="5" t="str">
        <f t="shared" si="350"/>
        <v>theater</v>
      </c>
      <c r="R3759" s="5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s="5" t="str">
        <f t="shared" si="350"/>
        <v>theater</v>
      </c>
      <c r="R3760" s="5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s="5" t="str">
        <f t="shared" si="350"/>
        <v>theater</v>
      </c>
      <c r="R3761" s="5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s="5" t="str">
        <f t="shared" si="350"/>
        <v>theater</v>
      </c>
      <c r="R3762" s="5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s="5" t="str">
        <f t="shared" si="350"/>
        <v>theater</v>
      </c>
      <c r="R3763" s="5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s="5" t="str">
        <f t="shared" si="350"/>
        <v>theater</v>
      </c>
      <c r="R3764" s="5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s="5" t="str">
        <f t="shared" si="350"/>
        <v>theater</v>
      </c>
      <c r="R3765" s="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s="5" t="str">
        <f t="shared" si="350"/>
        <v>theater</v>
      </c>
      <c r="R3766" s="5" t="str">
        <f t="shared" si="351"/>
        <v>musical</v>
      </c>
      <c r="S3766" s="9">
        <f t="shared" si="352"/>
        <v>42499.842962962961</v>
      </c>
      <c r="T3766" s="9">
        <f t="shared" si="353"/>
        <v>42519.025000000001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s="5" t="str">
        <f t="shared" si="350"/>
        <v>theater</v>
      </c>
      <c r="R3767" s="5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s="5" t="str">
        <f t="shared" si="350"/>
        <v>theater</v>
      </c>
      <c r="R3768" s="5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s="5" t="str">
        <f t="shared" si="350"/>
        <v>theater</v>
      </c>
      <c r="R3769" s="5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s="5" t="str">
        <f t="shared" si="350"/>
        <v>theater</v>
      </c>
      <c r="R3770" s="5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s="5" t="str">
        <f t="shared" si="350"/>
        <v>theater</v>
      </c>
      <c r="R3771" s="5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s="5" t="str">
        <f t="shared" si="350"/>
        <v>theater</v>
      </c>
      <c r="R3772" s="5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s="5" t="str">
        <f t="shared" si="350"/>
        <v>theater</v>
      </c>
      <c r="R3773" s="5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s="5" t="str">
        <f t="shared" si="350"/>
        <v>theater</v>
      </c>
      <c r="R3774" s="5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s="5" t="str">
        <f t="shared" si="350"/>
        <v>theater</v>
      </c>
      <c r="R3775" s="5" t="str">
        <f t="shared" si="351"/>
        <v>musical</v>
      </c>
      <c r="S3775" s="9">
        <f t="shared" si="352"/>
        <v>42656.005173611113</v>
      </c>
      <c r="T3775" s="9">
        <f t="shared" si="353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s="5" t="str">
        <f t="shared" si="350"/>
        <v>theater</v>
      </c>
      <c r="R3776" s="5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s="5" t="str">
        <f t="shared" si="350"/>
        <v>theater</v>
      </c>
      <c r="R3777" s="5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s="5" t="str">
        <f t="shared" si="350"/>
        <v>theater</v>
      </c>
      <c r="R3778" s="5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(E3779/D3779)*100</f>
        <v>143.19999999999999</v>
      </c>
      <c r="P3779">
        <f t="shared" ref="P3779:P3842" si="355">E3779/L3779</f>
        <v>48.542372881355931</v>
      </c>
      <c r="Q3779" s="5" t="str">
        <f t="shared" ref="Q3779:Q3842" si="356">LEFT(N3779, SEARCH("/",N3779,1)-1)</f>
        <v>theater</v>
      </c>
      <c r="R3779" s="5" t="str">
        <f t="shared" ref="R3779:R3842" si="357">RIGHT(N3779,LEN(N3779)-FIND("/",N3779,1))</f>
        <v>musical</v>
      </c>
      <c r="S3779" s="9">
        <f t="shared" ref="S3779:S3842" si="358">DATE(1970,1,1)+(J3779/24/60/60)</f>
        <v>41887.111354166671</v>
      </c>
      <c r="T3779" s="9">
        <f t="shared" ref="T3779:T3842" si="359">DATE(1970,1,1)+(I3779/24/60/60)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s="5" t="str">
        <f t="shared" si="356"/>
        <v>theater</v>
      </c>
      <c r="R3780" s="5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s="5" t="str">
        <f t="shared" si="356"/>
        <v>theater</v>
      </c>
      <c r="R3781" s="5" t="str">
        <f t="shared" si="357"/>
        <v>musical</v>
      </c>
      <c r="S3781" s="9">
        <f t="shared" si="358"/>
        <v>42425.735416666663</v>
      </c>
      <c r="T3781" s="9">
        <f t="shared" si="359"/>
        <v>42455.693749999999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s="5" t="str">
        <f t="shared" si="356"/>
        <v>theater</v>
      </c>
      <c r="R3782" s="5" t="str">
        <f t="shared" si="357"/>
        <v>musical</v>
      </c>
      <c r="S3782" s="9">
        <f t="shared" si="358"/>
        <v>42166.219733796301</v>
      </c>
      <c r="T3782" s="9">
        <f t="shared" si="359"/>
        <v>42198.837500000001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s="5" t="str">
        <f t="shared" si="356"/>
        <v>theater</v>
      </c>
      <c r="R3783" s="5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s="5" t="str">
        <f t="shared" si="356"/>
        <v>theater</v>
      </c>
      <c r="R3784" s="5" t="str">
        <f t="shared" si="357"/>
        <v>musical</v>
      </c>
      <c r="S3784" s="9">
        <f t="shared" si="358"/>
        <v>42546.862233796295</v>
      </c>
      <c r="T3784" s="9">
        <f t="shared" si="35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s="5" t="str">
        <f t="shared" si="356"/>
        <v>theater</v>
      </c>
      <c r="R3785" s="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s="5" t="str">
        <f t="shared" si="356"/>
        <v>theater</v>
      </c>
      <c r="R3786" s="5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s="5" t="str">
        <f t="shared" si="356"/>
        <v>theater</v>
      </c>
      <c r="R3787" s="5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s="5" t="str">
        <f t="shared" si="356"/>
        <v>theater</v>
      </c>
      <c r="R3788" s="5" t="str">
        <f t="shared" si="357"/>
        <v>musical</v>
      </c>
      <c r="S3788" s="9">
        <f t="shared" si="358"/>
        <v>42487.037905092599</v>
      </c>
      <c r="T3788" s="9">
        <f t="shared" si="359"/>
        <v>42517.037905092599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s="5" t="str">
        <f t="shared" si="356"/>
        <v>theater</v>
      </c>
      <c r="R3789" s="5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s="5" t="str">
        <f t="shared" si="356"/>
        <v>theater</v>
      </c>
      <c r="R3790" s="5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s="5" t="str">
        <f t="shared" si="356"/>
        <v>theater</v>
      </c>
      <c r="R3791" s="5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s="5" t="str">
        <f t="shared" si="356"/>
        <v>theater</v>
      </c>
      <c r="R3792" s="5" t="str">
        <f t="shared" si="357"/>
        <v>musical</v>
      </c>
      <c r="S3792" s="9">
        <f t="shared" si="358"/>
        <v>42666.666932870372</v>
      </c>
      <c r="T3792" s="9">
        <f t="shared" si="359"/>
        <v>42696.708599537043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s="5" t="str">
        <f t="shared" si="356"/>
        <v>theater</v>
      </c>
      <c r="R3793" s="5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s="5" t="str">
        <f t="shared" si="356"/>
        <v>theater</v>
      </c>
      <c r="R3794" s="5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s="5" t="str">
        <f t="shared" si="356"/>
        <v>theater</v>
      </c>
      <c r="R3795" s="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s="5" t="str">
        <f t="shared" si="356"/>
        <v>theater</v>
      </c>
      <c r="R3796" s="5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s="5" t="str">
        <f t="shared" si="356"/>
        <v>theater</v>
      </c>
      <c r="R3797" s="5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s="5" t="str">
        <f t="shared" si="356"/>
        <v>theater</v>
      </c>
      <c r="R3798" s="5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s="5" t="str">
        <f t="shared" si="356"/>
        <v>theater</v>
      </c>
      <c r="R3799" s="5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s="5" t="str">
        <f t="shared" si="356"/>
        <v>theater</v>
      </c>
      <c r="R3800" s="5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s="5" t="str">
        <f t="shared" si="356"/>
        <v>theater</v>
      </c>
      <c r="R3801" s="5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s="5" t="str">
        <f t="shared" si="356"/>
        <v>theater</v>
      </c>
      <c r="R3802" s="5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s="5" t="str">
        <f t="shared" si="356"/>
        <v>theater</v>
      </c>
      <c r="R3803" s="5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s="5" t="str">
        <f t="shared" si="356"/>
        <v>theater</v>
      </c>
      <c r="R3804" s="5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s="5" t="str">
        <f t="shared" si="356"/>
        <v>theater</v>
      </c>
      <c r="R3805" s="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s="5" t="str">
        <f t="shared" si="356"/>
        <v>theater</v>
      </c>
      <c r="R3806" s="5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s="5" t="str">
        <f t="shared" si="356"/>
        <v>theater</v>
      </c>
      <c r="R3807" s="5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s="5" t="str">
        <f t="shared" si="356"/>
        <v>theater</v>
      </c>
      <c r="R3808" s="5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s="5" t="str">
        <f t="shared" si="356"/>
        <v>theater</v>
      </c>
      <c r="R3809" s="5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s="5" t="str">
        <f t="shared" si="356"/>
        <v>theater</v>
      </c>
      <c r="R3810" s="5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s="5" t="str">
        <f t="shared" si="356"/>
        <v>theater</v>
      </c>
      <c r="R3811" s="5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s="5" t="str">
        <f t="shared" si="356"/>
        <v>theater</v>
      </c>
      <c r="R3812" s="5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s="5" t="str">
        <f t="shared" si="356"/>
        <v>theater</v>
      </c>
      <c r="R3813" s="5" t="str">
        <f t="shared" si="357"/>
        <v>plays</v>
      </c>
      <c r="S3813" s="9">
        <f t="shared" si="358"/>
        <v>42487.627002314817</v>
      </c>
      <c r="T3813" s="9">
        <f t="shared" si="359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s="5" t="str">
        <f t="shared" si="356"/>
        <v>theater</v>
      </c>
      <c r="R3814" s="5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s="5" t="str">
        <f t="shared" si="356"/>
        <v>theater</v>
      </c>
      <c r="R3815" s="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s="5" t="str">
        <f t="shared" si="356"/>
        <v>theater</v>
      </c>
      <c r="R3816" s="5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s="5" t="str">
        <f t="shared" si="356"/>
        <v>theater</v>
      </c>
      <c r="R3817" s="5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s="5" t="str">
        <f t="shared" si="356"/>
        <v>theater</v>
      </c>
      <c r="R3818" s="5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s="5" t="str">
        <f t="shared" si="356"/>
        <v>theater</v>
      </c>
      <c r="R3819" s="5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s="5" t="str">
        <f t="shared" si="356"/>
        <v>theater</v>
      </c>
      <c r="R3820" s="5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s="5" t="str">
        <f t="shared" si="356"/>
        <v>theater</v>
      </c>
      <c r="R3821" s="5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s="5" t="str">
        <f t="shared" si="356"/>
        <v>theater</v>
      </c>
      <c r="R3822" s="5" t="str">
        <f t="shared" si="357"/>
        <v>plays</v>
      </c>
      <c r="S3822" s="9">
        <f t="shared" si="358"/>
        <v>42160.651817129627</v>
      </c>
      <c r="T3822" s="9">
        <f t="shared" si="359"/>
        <v>42190.651817129627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s="5" t="str">
        <f t="shared" si="356"/>
        <v>theater</v>
      </c>
      <c r="R3823" s="5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s="5" t="str">
        <f t="shared" si="356"/>
        <v>theater</v>
      </c>
      <c r="R3824" s="5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s="5" t="str">
        <f t="shared" si="356"/>
        <v>theater</v>
      </c>
      <c r="R3825" s="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s="5" t="str">
        <f t="shared" si="356"/>
        <v>theater</v>
      </c>
      <c r="R3826" s="5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s="5" t="str">
        <f t="shared" si="356"/>
        <v>theater</v>
      </c>
      <c r="R3827" s="5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s="5" t="str">
        <f t="shared" si="356"/>
        <v>theater</v>
      </c>
      <c r="R3828" s="5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s="5" t="str">
        <f t="shared" si="356"/>
        <v>theater</v>
      </c>
      <c r="R3829" s="5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s="5" t="str">
        <f t="shared" si="356"/>
        <v>theater</v>
      </c>
      <c r="R3830" s="5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s="5" t="str">
        <f t="shared" si="356"/>
        <v>theater</v>
      </c>
      <c r="R3831" s="5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s="5" t="str">
        <f t="shared" si="356"/>
        <v>theater</v>
      </c>
      <c r="R3832" s="5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s="5" t="str">
        <f t="shared" si="356"/>
        <v>theater</v>
      </c>
      <c r="R3833" s="5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s="5" t="str">
        <f t="shared" si="356"/>
        <v>theater</v>
      </c>
      <c r="R3834" s="5" t="str">
        <f t="shared" si="357"/>
        <v>plays</v>
      </c>
      <c r="S3834" s="9">
        <f t="shared" si="358"/>
        <v>42375.114988425928</v>
      </c>
      <c r="T3834" s="9">
        <f t="shared" si="359"/>
        <v>42420.114988425928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s="5" t="str">
        <f t="shared" si="356"/>
        <v>theater</v>
      </c>
      <c r="R3835" s="5" t="str">
        <f t="shared" si="357"/>
        <v>plays</v>
      </c>
      <c r="S3835" s="9">
        <f t="shared" si="358"/>
        <v>41963.872361111113</v>
      </c>
      <c r="T3835" s="9">
        <f t="shared" si="35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s="5" t="str">
        <f t="shared" si="356"/>
        <v>theater</v>
      </c>
      <c r="R3836" s="5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s="5" t="str">
        <f t="shared" si="356"/>
        <v>theater</v>
      </c>
      <c r="R3837" s="5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s="5" t="str">
        <f t="shared" si="356"/>
        <v>theater</v>
      </c>
      <c r="R3838" s="5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s="5" t="str">
        <f t="shared" si="356"/>
        <v>theater</v>
      </c>
      <c r="R3839" s="5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s="5" t="str">
        <f t="shared" si="356"/>
        <v>theater</v>
      </c>
      <c r="R3840" s="5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s="5" t="str">
        <f t="shared" si="356"/>
        <v>theater</v>
      </c>
      <c r="R3841" s="5" t="str">
        <f t="shared" si="357"/>
        <v>plays</v>
      </c>
      <c r="S3841" s="9">
        <f t="shared" si="358"/>
        <v>42155.142638888894</v>
      </c>
      <c r="T3841" s="9">
        <f t="shared" si="359"/>
        <v>42215.142638888894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s="5" t="str">
        <f t="shared" si="356"/>
        <v>theater</v>
      </c>
      <c r="R3842" s="5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(E3843/D3843)*100</f>
        <v>8.7200000000000006</v>
      </c>
      <c r="P3843">
        <f t="shared" ref="P3843:P3906" si="361">E3843/L3843</f>
        <v>25.647058823529413</v>
      </c>
      <c r="Q3843" s="5" t="str">
        <f t="shared" ref="Q3843:Q3906" si="362">LEFT(N3843, SEARCH("/",N3843,1)-1)</f>
        <v>theater</v>
      </c>
      <c r="R3843" s="5" t="str">
        <f t="shared" ref="R3843:R3906" si="363">RIGHT(N3843,LEN(N3843)-FIND("/",N3843,1))</f>
        <v>plays</v>
      </c>
      <c r="S3843" s="9">
        <f t="shared" ref="S3843:S3906" si="364">DATE(1970,1,1)+(J3843/24/60/60)</f>
        <v>41780.785729166666</v>
      </c>
      <c r="T3843" s="9">
        <f t="shared" ref="T3843:T3906" si="365">DATE(1970,1,1)+(I3843/24/60/60)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s="5" t="str">
        <f t="shared" si="362"/>
        <v>theater</v>
      </c>
      <c r="R3844" s="5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s="5" t="str">
        <f t="shared" si="362"/>
        <v>theater</v>
      </c>
      <c r="R3845" s="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s="5" t="str">
        <f t="shared" si="362"/>
        <v>theater</v>
      </c>
      <c r="R3846" s="5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s="5" t="str">
        <f t="shared" si="362"/>
        <v>theater</v>
      </c>
      <c r="R3847" s="5" t="str">
        <f t="shared" si="363"/>
        <v>plays</v>
      </c>
      <c r="S3847" s="9">
        <f t="shared" si="364"/>
        <v>42248.627013888894</v>
      </c>
      <c r="T3847" s="9">
        <f t="shared" si="365"/>
        <v>42278.627013888894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s="5" t="str">
        <f t="shared" si="362"/>
        <v>theater</v>
      </c>
      <c r="R3848" s="5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s="5" t="str">
        <f t="shared" si="362"/>
        <v>theater</v>
      </c>
      <c r="R3849" s="5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s="5" t="str">
        <f t="shared" si="362"/>
        <v>theater</v>
      </c>
      <c r="R3850" s="5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s="5" t="str">
        <f t="shared" si="362"/>
        <v>theater</v>
      </c>
      <c r="R3851" s="5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s="5" t="str">
        <f t="shared" si="362"/>
        <v>theater</v>
      </c>
      <c r="R3852" s="5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s="5" t="str">
        <f t="shared" si="362"/>
        <v>theater</v>
      </c>
      <c r="R3853" s="5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s="5" t="str">
        <f t="shared" si="362"/>
        <v>theater</v>
      </c>
      <c r="R3854" s="5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s="5" t="str">
        <f t="shared" si="362"/>
        <v>theater</v>
      </c>
      <c r="R3855" s="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s="5" t="str">
        <f t="shared" si="362"/>
        <v>theater</v>
      </c>
      <c r="R3856" s="5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s="5" t="str">
        <f t="shared" si="362"/>
        <v>theater</v>
      </c>
      <c r="R3857" s="5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s="5" t="str">
        <f t="shared" si="362"/>
        <v>theater</v>
      </c>
      <c r="R3858" s="5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s="5" t="str">
        <f t="shared" si="362"/>
        <v>theater</v>
      </c>
      <c r="R3859" s="5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s="5" t="str">
        <f t="shared" si="362"/>
        <v>theater</v>
      </c>
      <c r="R3860" s="5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s="5" t="str">
        <f t="shared" si="362"/>
        <v>theater</v>
      </c>
      <c r="R3861" s="5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s="5" t="str">
        <f t="shared" si="362"/>
        <v>theater</v>
      </c>
      <c r="R3862" s="5" t="str">
        <f t="shared" si="363"/>
        <v>plays</v>
      </c>
      <c r="S3862" s="9">
        <f t="shared" si="364"/>
        <v>41833.660995370374</v>
      </c>
      <c r="T3862" s="9">
        <f t="shared" si="365"/>
        <v>41863.660995370374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s="5" t="str">
        <f t="shared" si="362"/>
        <v>theater</v>
      </c>
      <c r="R3863" s="5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s="5" t="str">
        <f t="shared" si="362"/>
        <v>theater</v>
      </c>
      <c r="R3864" s="5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s="5" t="str">
        <f t="shared" si="362"/>
        <v>theater</v>
      </c>
      <c r="R3865" s="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s="5" t="str">
        <f t="shared" si="362"/>
        <v>theater</v>
      </c>
      <c r="R3866" s="5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s="5" t="str">
        <f t="shared" si="362"/>
        <v>theater</v>
      </c>
      <c r="R3867" s="5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s="5" t="str">
        <f t="shared" si="362"/>
        <v>theater</v>
      </c>
      <c r="R3868" s="5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s="5" t="str">
        <f t="shared" si="362"/>
        <v>theater</v>
      </c>
      <c r="R3869" s="5" t="str">
        <f t="shared" si="363"/>
        <v>plays</v>
      </c>
      <c r="S3869" s="9">
        <f t="shared" si="364"/>
        <v>42509.814108796294</v>
      </c>
      <c r="T3869" s="9">
        <f t="shared" si="365"/>
        <v>42539.814108796294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s="5" t="str">
        <f t="shared" si="362"/>
        <v>theater</v>
      </c>
      <c r="R3870" s="5" t="str">
        <f t="shared" si="363"/>
        <v>musical</v>
      </c>
      <c r="S3870" s="9">
        <f t="shared" si="364"/>
        <v>41865.659780092596</v>
      </c>
      <c r="T3870" s="9">
        <f t="shared" si="365"/>
        <v>41890.659780092596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s="5" t="str">
        <f t="shared" si="362"/>
        <v>theater</v>
      </c>
      <c r="R3871" s="5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s="5" t="str">
        <f t="shared" si="362"/>
        <v>theater</v>
      </c>
      <c r="R3872" s="5" t="str">
        <f t="shared" si="363"/>
        <v>musical</v>
      </c>
      <c r="S3872" s="9">
        <f t="shared" si="364"/>
        <v>41793.172199074077</v>
      </c>
      <c r="T3872" s="9">
        <f t="shared" si="365"/>
        <v>41823.172199074077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s="5" t="str">
        <f t="shared" si="362"/>
        <v>theater</v>
      </c>
      <c r="R3873" s="5" t="str">
        <f t="shared" si="363"/>
        <v>musical</v>
      </c>
      <c r="S3873" s="9">
        <f t="shared" si="364"/>
        <v>42763.780671296292</v>
      </c>
      <c r="T3873" s="9">
        <f t="shared" si="365"/>
        <v>42823.739004629628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s="5" t="str">
        <f t="shared" si="362"/>
        <v>theater</v>
      </c>
      <c r="R3874" s="5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s="5" t="str">
        <f t="shared" si="362"/>
        <v>theater</v>
      </c>
      <c r="R3875" s="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s="5" t="str">
        <f t="shared" si="362"/>
        <v>theater</v>
      </c>
      <c r="R3876" s="5" t="str">
        <f t="shared" si="363"/>
        <v>musical</v>
      </c>
      <c r="S3876" s="9">
        <f t="shared" si="364"/>
        <v>42007.016458333339</v>
      </c>
      <c r="T3876" s="9">
        <f t="shared" si="365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s="5" t="str">
        <f t="shared" si="362"/>
        <v>theater</v>
      </c>
      <c r="R3877" s="5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s="5" t="str">
        <f t="shared" si="362"/>
        <v>theater</v>
      </c>
      <c r="R3878" s="5" t="str">
        <f t="shared" si="363"/>
        <v>musical</v>
      </c>
      <c r="S3878" s="9">
        <f t="shared" si="364"/>
        <v>42372.624166666661</v>
      </c>
      <c r="T3878" s="9">
        <f t="shared" si="365"/>
        <v>42402.624166666661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s="5" t="str">
        <f t="shared" si="362"/>
        <v>theater</v>
      </c>
      <c r="R3879" s="5" t="str">
        <f t="shared" si="363"/>
        <v>musical</v>
      </c>
      <c r="S3879" s="9">
        <f t="shared" si="364"/>
        <v>42682.677685185183</v>
      </c>
      <c r="T3879" s="9">
        <f t="shared" si="365"/>
        <v>42712.677685185183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s="5" t="str">
        <f t="shared" si="362"/>
        <v>theater</v>
      </c>
      <c r="R3880" s="5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s="5" t="str">
        <f t="shared" si="362"/>
        <v>theater</v>
      </c>
      <c r="R3881" s="5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s="5" t="str">
        <f t="shared" si="362"/>
        <v>theater</v>
      </c>
      <c r="R3882" s="5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s="5" t="str">
        <f t="shared" si="362"/>
        <v>theater</v>
      </c>
      <c r="R3883" s="5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s="5" t="str">
        <f t="shared" si="362"/>
        <v>theater</v>
      </c>
      <c r="R3884" s="5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s="5" t="str">
        <f t="shared" si="362"/>
        <v>theater</v>
      </c>
      <c r="R3885" s="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s="5" t="str">
        <f t="shared" si="362"/>
        <v>theater</v>
      </c>
      <c r="R3886" s="5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s="5" t="str">
        <f t="shared" si="362"/>
        <v>theater</v>
      </c>
      <c r="R3887" s="5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s="5" t="str">
        <f t="shared" si="362"/>
        <v>theater</v>
      </c>
      <c r="R3888" s="5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s="5" t="str">
        <f t="shared" si="362"/>
        <v>theater</v>
      </c>
      <c r="R3889" s="5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s="5" t="str">
        <f t="shared" si="362"/>
        <v>theater</v>
      </c>
      <c r="R3890" s="5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s="5" t="str">
        <f t="shared" si="362"/>
        <v>theater</v>
      </c>
      <c r="R3891" s="5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s="5" t="str">
        <f t="shared" si="362"/>
        <v>theater</v>
      </c>
      <c r="R3892" s="5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s="5" t="str">
        <f t="shared" si="362"/>
        <v>theater</v>
      </c>
      <c r="R3893" s="5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s="5" t="str">
        <f t="shared" si="362"/>
        <v>theater</v>
      </c>
      <c r="R3894" s="5" t="str">
        <f t="shared" si="363"/>
        <v>plays</v>
      </c>
      <c r="S3894" s="9">
        <f t="shared" si="364"/>
        <v>41867.652280092589</v>
      </c>
      <c r="T3894" s="9">
        <f t="shared" si="365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s="5" t="str">
        <f t="shared" si="362"/>
        <v>theater</v>
      </c>
      <c r="R3895" s="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s="5" t="str">
        <f t="shared" si="362"/>
        <v>theater</v>
      </c>
      <c r="R3896" s="5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s="5" t="str">
        <f t="shared" si="362"/>
        <v>theater</v>
      </c>
      <c r="R3897" s="5" t="str">
        <f t="shared" si="363"/>
        <v>plays</v>
      </c>
      <c r="S3897" s="9">
        <f t="shared" si="364"/>
        <v>42032.250208333331</v>
      </c>
      <c r="T3897" s="9">
        <f t="shared" si="365"/>
        <v>42063.250208333331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s="5" t="str">
        <f t="shared" si="362"/>
        <v>theater</v>
      </c>
      <c r="R3898" s="5" t="str">
        <f t="shared" si="363"/>
        <v>plays</v>
      </c>
      <c r="S3898" s="9">
        <f t="shared" si="364"/>
        <v>41793.191874999997</v>
      </c>
      <c r="T3898" s="9">
        <f t="shared" si="365"/>
        <v>41807.191874999997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s="5" t="str">
        <f t="shared" si="362"/>
        <v>theater</v>
      </c>
      <c r="R3899" s="5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s="5" t="str">
        <f t="shared" si="362"/>
        <v>theater</v>
      </c>
      <c r="R3900" s="5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s="5" t="str">
        <f t="shared" si="362"/>
        <v>theater</v>
      </c>
      <c r="R3901" s="5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s="5" t="str">
        <f t="shared" si="362"/>
        <v>theater</v>
      </c>
      <c r="R3902" s="5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s="5" t="str">
        <f t="shared" si="362"/>
        <v>theater</v>
      </c>
      <c r="R3903" s="5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s="5" t="str">
        <f t="shared" si="362"/>
        <v>theater</v>
      </c>
      <c r="R3904" s="5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s="5" t="str">
        <f t="shared" si="362"/>
        <v>theater</v>
      </c>
      <c r="R3905" s="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s="5" t="str">
        <f t="shared" si="362"/>
        <v>theater</v>
      </c>
      <c r="R3906" s="5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(E3907/D3907)*100</f>
        <v>11.533333333333333</v>
      </c>
      <c r="P3907">
        <f t="shared" ref="P3907:P3970" si="367">E3907/L3907</f>
        <v>24.714285714285715</v>
      </c>
      <c r="Q3907" s="5" t="str">
        <f t="shared" ref="Q3907:Q3970" si="368">LEFT(N3907, SEARCH("/",N3907,1)-1)</f>
        <v>theater</v>
      </c>
      <c r="R3907" s="5" t="str">
        <f t="shared" ref="R3907:R3970" si="369">RIGHT(N3907,LEN(N3907)-FIND("/",N3907,1))</f>
        <v>plays</v>
      </c>
      <c r="S3907" s="9">
        <f t="shared" ref="S3907:S3970" si="370">DATE(1970,1,1)+(J3907/24/60/60)</f>
        <v>42124.623877314814</v>
      </c>
      <c r="T3907" s="9">
        <f t="shared" ref="T3907:T3970" si="371">DATE(1970,1,1)+(I3907/24/60/60)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s="5" t="str">
        <f t="shared" si="368"/>
        <v>theater</v>
      </c>
      <c r="R3908" s="5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s="5" t="str">
        <f t="shared" si="368"/>
        <v>theater</v>
      </c>
      <c r="R3909" s="5" t="str">
        <f t="shared" si="369"/>
        <v>plays</v>
      </c>
      <c r="S3909" s="9">
        <f t="shared" si="370"/>
        <v>41906.819513888884</v>
      </c>
      <c r="T3909" s="9">
        <f t="shared" si="371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s="5" t="str">
        <f t="shared" si="368"/>
        <v>theater</v>
      </c>
      <c r="R3910" s="5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s="5" t="str">
        <f t="shared" si="368"/>
        <v>theater</v>
      </c>
      <c r="R3911" s="5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s="5" t="str">
        <f t="shared" si="368"/>
        <v>theater</v>
      </c>
      <c r="R3912" s="5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s="5" t="str">
        <f t="shared" si="368"/>
        <v>theater</v>
      </c>
      <c r="R3913" s="5" t="str">
        <f t="shared" si="369"/>
        <v>plays</v>
      </c>
      <c r="S3913" s="9">
        <f t="shared" si="370"/>
        <v>41939.812233796292</v>
      </c>
      <c r="T3913" s="9">
        <f t="shared" si="371"/>
        <v>41969.853900462957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s="5" t="str">
        <f t="shared" si="368"/>
        <v>theater</v>
      </c>
      <c r="R3914" s="5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s="5" t="str">
        <f t="shared" si="368"/>
        <v>theater</v>
      </c>
      <c r="R3915" s="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s="5" t="str">
        <f t="shared" si="368"/>
        <v>theater</v>
      </c>
      <c r="R3916" s="5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s="5" t="str">
        <f t="shared" si="368"/>
        <v>theater</v>
      </c>
      <c r="R3917" s="5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s="5" t="str">
        <f t="shared" si="368"/>
        <v>theater</v>
      </c>
      <c r="R3918" s="5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s="5" t="str">
        <f t="shared" si="368"/>
        <v>theater</v>
      </c>
      <c r="R3919" s="5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s="5" t="str">
        <f t="shared" si="368"/>
        <v>theater</v>
      </c>
      <c r="R3920" s="5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s="5" t="str">
        <f t="shared" si="368"/>
        <v>theater</v>
      </c>
      <c r="R3921" s="5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s="5" t="str">
        <f t="shared" si="368"/>
        <v>theater</v>
      </c>
      <c r="R3922" s="5" t="str">
        <f t="shared" si="369"/>
        <v>plays</v>
      </c>
      <c r="S3922" s="9">
        <f t="shared" si="370"/>
        <v>42657.38726851852</v>
      </c>
      <c r="T3922" s="9">
        <f t="shared" si="371"/>
        <v>42687.428935185184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s="5" t="str">
        <f t="shared" si="368"/>
        <v>theater</v>
      </c>
      <c r="R3923" s="5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s="5" t="str">
        <f t="shared" si="368"/>
        <v>theater</v>
      </c>
      <c r="R3924" s="5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s="5" t="str">
        <f t="shared" si="368"/>
        <v>theater</v>
      </c>
      <c r="R3925" s="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s="5" t="str">
        <f t="shared" si="368"/>
        <v>theater</v>
      </c>
      <c r="R3926" s="5" t="str">
        <f t="shared" si="369"/>
        <v>plays</v>
      </c>
      <c r="S3926" s="9">
        <f t="shared" si="370"/>
        <v>41786.959745370375</v>
      </c>
      <c r="T3926" s="9">
        <f t="shared" si="371"/>
        <v>41816.959745370375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s="5" t="str">
        <f t="shared" si="368"/>
        <v>theater</v>
      </c>
      <c r="R3927" s="5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s="5" t="str">
        <f t="shared" si="368"/>
        <v>theater</v>
      </c>
      <c r="R3928" s="5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s="5" t="str">
        <f t="shared" si="368"/>
        <v>theater</v>
      </c>
      <c r="R3929" s="5" t="str">
        <f t="shared" si="369"/>
        <v>plays</v>
      </c>
      <c r="S3929" s="9">
        <f t="shared" si="370"/>
        <v>41830.267407407402</v>
      </c>
      <c r="T3929" s="9">
        <f t="shared" si="371"/>
        <v>41860.267407407402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s="5" t="str">
        <f t="shared" si="368"/>
        <v>theater</v>
      </c>
      <c r="R3930" s="5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s="5" t="str">
        <f t="shared" si="368"/>
        <v>theater</v>
      </c>
      <c r="R3931" s="5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s="5" t="str">
        <f t="shared" si="368"/>
        <v>theater</v>
      </c>
      <c r="R3932" s="5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s="5" t="str">
        <f t="shared" si="368"/>
        <v>theater</v>
      </c>
      <c r="R3933" s="5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s="5" t="str">
        <f t="shared" si="368"/>
        <v>theater</v>
      </c>
      <c r="R3934" s="5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s="5" t="str">
        <f t="shared" si="368"/>
        <v>theater</v>
      </c>
      <c r="R3935" s="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s="5" t="str">
        <f t="shared" si="368"/>
        <v>theater</v>
      </c>
      <c r="R3936" s="5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s="5" t="str">
        <f t="shared" si="368"/>
        <v>theater</v>
      </c>
      <c r="R3937" s="5" t="str">
        <f t="shared" si="369"/>
        <v>plays</v>
      </c>
      <c r="S3937" s="9">
        <f t="shared" si="370"/>
        <v>42221.656782407408</v>
      </c>
      <c r="T3937" s="9">
        <f t="shared" si="371"/>
        <v>42281.656782407408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s="5" t="str">
        <f t="shared" si="368"/>
        <v>theater</v>
      </c>
      <c r="R3938" s="5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s="5" t="str">
        <f t="shared" si="368"/>
        <v>theater</v>
      </c>
      <c r="R3939" s="5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s="5" t="str">
        <f t="shared" si="368"/>
        <v>theater</v>
      </c>
      <c r="R3940" s="5" t="str">
        <f t="shared" si="369"/>
        <v>plays</v>
      </c>
      <c r="S3940" s="9">
        <f t="shared" si="370"/>
        <v>42151.905717592592</v>
      </c>
      <c r="T3940" s="9">
        <f t="shared" si="371"/>
        <v>42182.905717592592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s="5" t="str">
        <f t="shared" si="368"/>
        <v>theater</v>
      </c>
      <c r="R3941" s="5" t="str">
        <f t="shared" si="369"/>
        <v>plays</v>
      </c>
      <c r="S3941" s="9">
        <f t="shared" si="370"/>
        <v>41915.400219907402</v>
      </c>
      <c r="T3941" s="9">
        <f t="shared" si="371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s="5" t="str">
        <f t="shared" si="368"/>
        <v>theater</v>
      </c>
      <c r="R3942" s="5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s="5" t="str">
        <f t="shared" si="368"/>
        <v>theater</v>
      </c>
      <c r="R3943" s="5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s="5" t="str">
        <f t="shared" si="368"/>
        <v>theater</v>
      </c>
      <c r="R3944" s="5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s="5" t="str">
        <f t="shared" si="368"/>
        <v>theater</v>
      </c>
      <c r="R3945" s="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s="5" t="str">
        <f t="shared" si="368"/>
        <v>theater</v>
      </c>
      <c r="R3946" s="5" t="str">
        <f t="shared" si="369"/>
        <v>plays</v>
      </c>
      <c r="S3946" s="9">
        <f t="shared" si="370"/>
        <v>42213.662905092599</v>
      </c>
      <c r="T3946" s="9">
        <f t="shared" si="371"/>
        <v>42243.662905092599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s="5" t="str">
        <f t="shared" si="368"/>
        <v>theater</v>
      </c>
      <c r="R3947" s="5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s="5" t="str">
        <f t="shared" si="368"/>
        <v>theater</v>
      </c>
      <c r="R3948" s="5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s="5" t="str">
        <f t="shared" si="368"/>
        <v>theater</v>
      </c>
      <c r="R3949" s="5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s="5" t="str">
        <f t="shared" si="368"/>
        <v>theater</v>
      </c>
      <c r="R3950" s="5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s="5" t="str">
        <f t="shared" si="368"/>
        <v>theater</v>
      </c>
      <c r="R3951" s="5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s="5" t="str">
        <f t="shared" si="368"/>
        <v>theater</v>
      </c>
      <c r="R3952" s="5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s="5" t="str">
        <f t="shared" si="368"/>
        <v>theater</v>
      </c>
      <c r="R3953" s="5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s="5" t="str">
        <f t="shared" si="368"/>
        <v>theater</v>
      </c>
      <c r="R3954" s="5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s="5" t="str">
        <f t="shared" si="368"/>
        <v>theater</v>
      </c>
      <c r="R3955" s="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s="5" t="str">
        <f t="shared" si="368"/>
        <v>theater</v>
      </c>
      <c r="R3956" s="5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s="5" t="str">
        <f t="shared" si="368"/>
        <v>theater</v>
      </c>
      <c r="R3957" s="5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s="5" t="str">
        <f t="shared" si="368"/>
        <v>theater</v>
      </c>
      <c r="R3958" s="5" t="str">
        <f t="shared" si="369"/>
        <v>plays</v>
      </c>
      <c r="S3958" s="9">
        <f t="shared" si="370"/>
        <v>42457.932025462957</v>
      </c>
      <c r="T3958" s="9">
        <f t="shared" si="371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s="5" t="str">
        <f t="shared" si="368"/>
        <v>theater</v>
      </c>
      <c r="R3959" s="5" t="str">
        <f t="shared" si="369"/>
        <v>plays</v>
      </c>
      <c r="S3959" s="9">
        <f t="shared" si="370"/>
        <v>42513.976319444446</v>
      </c>
      <c r="T3959" s="9">
        <f t="shared" si="371"/>
        <v>42559.976319444446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s="5" t="str">
        <f t="shared" si="368"/>
        <v>theater</v>
      </c>
      <c r="R3960" s="5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s="5" t="str">
        <f t="shared" si="368"/>
        <v>theater</v>
      </c>
      <c r="R3961" s="5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s="5" t="str">
        <f t="shared" si="368"/>
        <v>theater</v>
      </c>
      <c r="R3962" s="5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s="5" t="str">
        <f t="shared" si="368"/>
        <v>theater</v>
      </c>
      <c r="R3963" s="5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s="5" t="str">
        <f t="shared" si="368"/>
        <v>theater</v>
      </c>
      <c r="R3964" s="5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s="5" t="str">
        <f t="shared" si="368"/>
        <v>theater</v>
      </c>
      <c r="R3965" s="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s="5" t="str">
        <f t="shared" si="368"/>
        <v>theater</v>
      </c>
      <c r="R3966" s="5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s="5" t="str">
        <f t="shared" si="368"/>
        <v>theater</v>
      </c>
      <c r="R3967" s="5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s="5" t="str">
        <f t="shared" si="368"/>
        <v>theater</v>
      </c>
      <c r="R3968" s="5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s="5" t="str">
        <f t="shared" si="368"/>
        <v>theater</v>
      </c>
      <c r="R3969" s="5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s="5" t="str">
        <f t="shared" si="368"/>
        <v>theater</v>
      </c>
      <c r="R3970" s="5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(E3971/D3971)*100</f>
        <v>7.4690265486725664</v>
      </c>
      <c r="P3971">
        <f t="shared" ref="P3971:P4034" si="373">E3971/L3971</f>
        <v>35.166666666666664</v>
      </c>
      <c r="Q3971" s="5" t="str">
        <f t="shared" ref="Q3971:Q4034" si="374">LEFT(N3971, SEARCH("/",N3971,1)-1)</f>
        <v>theater</v>
      </c>
      <c r="R3971" s="5" t="str">
        <f t="shared" ref="R3971:R4034" si="375">RIGHT(N3971,LEN(N3971)-FIND("/",N3971,1))</f>
        <v>plays</v>
      </c>
      <c r="S3971" s="9">
        <f t="shared" ref="S3971:S4034" si="376">DATE(1970,1,1)+(J3971/24/60/60)</f>
        <v>42601.854699074072</v>
      </c>
      <c r="T3971" s="9">
        <f t="shared" ref="T3971:T4034" si="377">DATE(1970,1,1)+(I3971/24/60/60)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s="5" t="str">
        <f t="shared" si="374"/>
        <v>theater</v>
      </c>
      <c r="R3972" s="5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s="5" t="str">
        <f t="shared" si="374"/>
        <v>theater</v>
      </c>
      <c r="R3973" s="5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s="5" t="str">
        <f t="shared" si="374"/>
        <v>theater</v>
      </c>
      <c r="R3974" s="5" t="str">
        <f t="shared" si="375"/>
        <v>plays</v>
      </c>
      <c r="S3974" s="9">
        <f t="shared" si="376"/>
        <v>41981.067523148151</v>
      </c>
      <c r="T3974" s="9">
        <f t="shared" si="377"/>
        <v>42041.067523148151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s="5" t="str">
        <f t="shared" si="374"/>
        <v>theater</v>
      </c>
      <c r="R3975" s="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s="5" t="str">
        <f t="shared" si="374"/>
        <v>theater</v>
      </c>
      <c r="R3976" s="5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s="5" t="str">
        <f t="shared" si="374"/>
        <v>theater</v>
      </c>
      <c r="R3977" s="5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s="5" t="str">
        <f t="shared" si="374"/>
        <v>theater</v>
      </c>
      <c r="R3978" s="5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s="5" t="str">
        <f t="shared" si="374"/>
        <v>theater</v>
      </c>
      <c r="R3979" s="5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s="5" t="str">
        <f t="shared" si="374"/>
        <v>theater</v>
      </c>
      <c r="R3980" s="5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s="5" t="str">
        <f t="shared" si="374"/>
        <v>theater</v>
      </c>
      <c r="R3981" s="5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s="5" t="str">
        <f t="shared" si="374"/>
        <v>theater</v>
      </c>
      <c r="R3982" s="5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s="5" t="str">
        <f t="shared" si="374"/>
        <v>theater</v>
      </c>
      <c r="R3983" s="5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s="5" t="str">
        <f t="shared" si="374"/>
        <v>theater</v>
      </c>
      <c r="R3984" s="5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s="5" t="str">
        <f t="shared" si="374"/>
        <v>theater</v>
      </c>
      <c r="R3985" s="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s="5" t="str">
        <f t="shared" si="374"/>
        <v>theater</v>
      </c>
      <c r="R3986" s="5" t="str">
        <f t="shared" si="375"/>
        <v>plays</v>
      </c>
      <c r="S3986" s="9">
        <f t="shared" si="376"/>
        <v>41920.963472222225</v>
      </c>
      <c r="T3986" s="9">
        <f t="shared" si="377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s="5" t="str">
        <f t="shared" si="374"/>
        <v>theater</v>
      </c>
      <c r="R3987" s="5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s="5" t="str">
        <f t="shared" si="374"/>
        <v>theater</v>
      </c>
      <c r="R3988" s="5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s="5" t="str">
        <f t="shared" si="374"/>
        <v>theater</v>
      </c>
      <c r="R3989" s="5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s="5" t="str">
        <f t="shared" si="374"/>
        <v>theater</v>
      </c>
      <c r="R3990" s="5" t="str">
        <f t="shared" si="375"/>
        <v>plays</v>
      </c>
      <c r="S3990" s="9">
        <f t="shared" si="376"/>
        <v>42230.081168981487</v>
      </c>
      <c r="T3990" s="9">
        <f t="shared" si="377"/>
        <v>42245.081168981487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s="5" t="str">
        <f t="shared" si="374"/>
        <v>theater</v>
      </c>
      <c r="R3991" s="5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s="5" t="str">
        <f t="shared" si="374"/>
        <v>theater</v>
      </c>
      <c r="R3992" s="5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s="5" t="str">
        <f t="shared" si="374"/>
        <v>theater</v>
      </c>
      <c r="R3993" s="5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s="5" t="str">
        <f t="shared" si="374"/>
        <v>theater</v>
      </c>
      <c r="R3994" s="5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s="5" t="str">
        <f t="shared" si="374"/>
        <v>theater</v>
      </c>
      <c r="R3995" s="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s="5" t="str">
        <f t="shared" si="374"/>
        <v>theater</v>
      </c>
      <c r="R3996" s="5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s="5" t="str">
        <f t="shared" si="374"/>
        <v>theater</v>
      </c>
      <c r="R3997" s="5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s="5" t="str">
        <f t="shared" si="374"/>
        <v>theater</v>
      </c>
      <c r="R3998" s="5" t="str">
        <f t="shared" si="375"/>
        <v>plays</v>
      </c>
      <c r="S3998" s="9">
        <f t="shared" si="376"/>
        <v>41950.266944444447</v>
      </c>
      <c r="T3998" s="9">
        <f t="shared" si="377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s="5" t="str">
        <f t="shared" si="374"/>
        <v>theater</v>
      </c>
      <c r="R3999" s="5" t="str">
        <f t="shared" si="375"/>
        <v>plays</v>
      </c>
      <c r="S3999" s="9">
        <f t="shared" si="376"/>
        <v>42069.391446759262</v>
      </c>
      <c r="T3999" s="9">
        <f t="shared" si="377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s="5" t="str">
        <f t="shared" si="374"/>
        <v>theater</v>
      </c>
      <c r="R4000" s="5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s="5" t="str">
        <f t="shared" si="374"/>
        <v>theater</v>
      </c>
      <c r="R4001" s="5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s="5" t="str">
        <f t="shared" si="374"/>
        <v>theater</v>
      </c>
      <c r="R4002" s="5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s="5" t="str">
        <f t="shared" si="374"/>
        <v>theater</v>
      </c>
      <c r="R4003" s="5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s="5" t="str">
        <f t="shared" si="374"/>
        <v>theater</v>
      </c>
      <c r="R4004" s="5" t="str">
        <f t="shared" si="375"/>
        <v>plays</v>
      </c>
      <c r="S4004" s="9">
        <f t="shared" si="376"/>
        <v>41879.043530092596</v>
      </c>
      <c r="T4004" s="9">
        <f t="shared" si="377"/>
        <v>41909.043530092596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s="5" t="str">
        <f t="shared" si="374"/>
        <v>theater</v>
      </c>
      <c r="R4005" s="5" t="str">
        <f t="shared" si="375"/>
        <v>plays</v>
      </c>
      <c r="S4005" s="9">
        <f t="shared" si="376"/>
        <v>42020.58734953704</v>
      </c>
      <c r="T4005" s="9">
        <f t="shared" si="377"/>
        <v>42050.58734953704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s="5" t="str">
        <f t="shared" si="374"/>
        <v>theater</v>
      </c>
      <c r="R4006" s="5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s="5" t="str">
        <f t="shared" si="374"/>
        <v>theater</v>
      </c>
      <c r="R4007" s="5" t="str">
        <f t="shared" si="375"/>
        <v>plays</v>
      </c>
      <c r="S4007" s="9">
        <f t="shared" si="376"/>
        <v>41872.807696759264</v>
      </c>
      <c r="T4007" s="9">
        <f t="shared" si="377"/>
        <v>41932.807696759264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s="5" t="str">
        <f t="shared" si="374"/>
        <v>theater</v>
      </c>
      <c r="R4008" s="5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s="5" t="str">
        <f t="shared" si="374"/>
        <v>theater</v>
      </c>
      <c r="R4009" s="5" t="str">
        <f t="shared" si="375"/>
        <v>plays</v>
      </c>
      <c r="S4009" s="9">
        <f t="shared" si="376"/>
        <v>41848.772928240738</v>
      </c>
      <c r="T4009" s="9">
        <f t="shared" si="377"/>
        <v>41877.686111111107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s="5" t="str">
        <f t="shared" si="374"/>
        <v>theater</v>
      </c>
      <c r="R4010" s="5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s="5" t="str">
        <f t="shared" si="374"/>
        <v>theater</v>
      </c>
      <c r="R4011" s="5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s="5" t="str">
        <f t="shared" si="374"/>
        <v>theater</v>
      </c>
      <c r="R4012" s="5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s="5" t="str">
        <f t="shared" si="374"/>
        <v>theater</v>
      </c>
      <c r="R4013" s="5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s="5" t="str">
        <f t="shared" si="374"/>
        <v>theater</v>
      </c>
      <c r="R4014" s="5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s="5" t="str">
        <f t="shared" si="374"/>
        <v>theater</v>
      </c>
      <c r="R4015" s="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s="5" t="str">
        <f t="shared" si="374"/>
        <v>theater</v>
      </c>
      <c r="R4016" s="5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s="5" t="str">
        <f t="shared" si="374"/>
        <v>theater</v>
      </c>
      <c r="R4017" s="5" t="str">
        <f t="shared" si="375"/>
        <v>plays</v>
      </c>
      <c r="S4017" s="9">
        <f t="shared" si="376"/>
        <v>42174.780821759261</v>
      </c>
      <c r="T4017" s="9">
        <f t="shared" si="377"/>
        <v>42204.780821759261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s="5" t="str">
        <f t="shared" si="374"/>
        <v>theater</v>
      </c>
      <c r="R4018" s="5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s="5" t="str">
        <f t="shared" si="374"/>
        <v>theater</v>
      </c>
      <c r="R4019" s="5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s="5" t="str">
        <f t="shared" si="374"/>
        <v>theater</v>
      </c>
      <c r="R4020" s="5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s="5" t="str">
        <f t="shared" si="374"/>
        <v>theater</v>
      </c>
      <c r="R4021" s="5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s="5" t="str">
        <f t="shared" si="374"/>
        <v>theater</v>
      </c>
      <c r="R4022" s="5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s="5" t="str">
        <f t="shared" si="374"/>
        <v>theater</v>
      </c>
      <c r="R4023" s="5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s="5" t="str">
        <f t="shared" si="374"/>
        <v>theater</v>
      </c>
      <c r="R4024" s="5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s="5" t="str">
        <f t="shared" si="374"/>
        <v>theater</v>
      </c>
      <c r="R4025" s="5" t="str">
        <f t="shared" si="375"/>
        <v>plays</v>
      </c>
      <c r="S4025" s="9">
        <f t="shared" si="376"/>
        <v>42408.999571759261</v>
      </c>
      <c r="T4025" s="9">
        <f t="shared" si="377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s="5" t="str">
        <f t="shared" si="374"/>
        <v>theater</v>
      </c>
      <c r="R4026" s="5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s="5" t="str">
        <f t="shared" si="374"/>
        <v>theater</v>
      </c>
      <c r="R4027" s="5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s="5" t="str">
        <f t="shared" si="374"/>
        <v>theater</v>
      </c>
      <c r="R4028" s="5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s="5" t="str">
        <f t="shared" si="374"/>
        <v>theater</v>
      </c>
      <c r="R4029" s="5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s="5" t="str">
        <f t="shared" si="374"/>
        <v>theater</v>
      </c>
      <c r="R4030" s="5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s="5" t="str">
        <f t="shared" si="374"/>
        <v>theater</v>
      </c>
      <c r="R4031" s="5" t="str">
        <f t="shared" si="375"/>
        <v>plays</v>
      </c>
      <c r="S4031" s="9">
        <f t="shared" si="376"/>
        <v>42322.02511574074</v>
      </c>
      <c r="T4031" s="9">
        <f t="shared" si="377"/>
        <v>42352.02511574074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s="5" t="str">
        <f t="shared" si="374"/>
        <v>theater</v>
      </c>
      <c r="R4032" s="5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s="5" t="str">
        <f t="shared" si="374"/>
        <v>theater</v>
      </c>
      <c r="R4033" s="5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s="5" t="str">
        <f t="shared" si="374"/>
        <v>theater</v>
      </c>
      <c r="R4034" s="5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(E4035/D4035)*100</f>
        <v>25.698702928870294</v>
      </c>
      <c r="P4035">
        <f t="shared" ref="P4035:P4098" si="379">E4035/L4035</f>
        <v>65.340319148936175</v>
      </c>
      <c r="Q4035" s="5" t="str">
        <f t="shared" ref="Q4035:Q4098" si="380">LEFT(N4035, SEARCH("/",N4035,1)-1)</f>
        <v>theater</v>
      </c>
      <c r="R4035" s="5" t="str">
        <f t="shared" ref="R4035:R4098" si="381">RIGHT(N4035,LEN(N4035)-FIND("/",N4035,1))</f>
        <v>plays</v>
      </c>
      <c r="S4035" s="9">
        <f t="shared" ref="S4035:S4098" si="382">DATE(1970,1,1)+(J4035/24/60/60)</f>
        <v>42614.268796296295</v>
      </c>
      <c r="T4035" s="9">
        <f t="shared" ref="T4035:T4098" si="383">DATE(1970,1,1)+(I4035/24/60/60)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s="5" t="str">
        <f t="shared" si="380"/>
        <v>theater</v>
      </c>
      <c r="R4036" s="5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s="5" t="str">
        <f t="shared" si="380"/>
        <v>theater</v>
      </c>
      <c r="R4037" s="5" t="str">
        <f t="shared" si="381"/>
        <v>plays</v>
      </c>
      <c r="S4037" s="9">
        <f t="shared" si="382"/>
        <v>41903.882951388892</v>
      </c>
      <c r="T4037" s="9">
        <f t="shared" si="383"/>
        <v>41933.882951388892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s="5" t="str">
        <f t="shared" si="380"/>
        <v>theater</v>
      </c>
      <c r="R4038" s="5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s="5" t="str">
        <f t="shared" si="380"/>
        <v>theater</v>
      </c>
      <c r="R4039" s="5" t="str">
        <f t="shared" si="381"/>
        <v>plays</v>
      </c>
      <c r="S4039" s="9">
        <f t="shared" si="382"/>
        <v>42497.070775462962</v>
      </c>
      <c r="T4039" s="9">
        <f t="shared" si="383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s="5" t="str">
        <f t="shared" si="380"/>
        <v>theater</v>
      </c>
      <c r="R4040" s="5" t="str">
        <f t="shared" si="381"/>
        <v>plays</v>
      </c>
      <c r="S4040" s="9">
        <f t="shared" si="382"/>
        <v>41869.798726851848</v>
      </c>
      <c r="T4040" s="9">
        <f t="shared" si="383"/>
        <v>41929.798726851848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s="5" t="str">
        <f t="shared" si="380"/>
        <v>theater</v>
      </c>
      <c r="R4041" s="5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s="5" t="str">
        <f t="shared" si="380"/>
        <v>theater</v>
      </c>
      <c r="R4042" s="5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s="5" t="str">
        <f t="shared" si="380"/>
        <v>theater</v>
      </c>
      <c r="R4043" s="5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s="5" t="str">
        <f t="shared" si="380"/>
        <v>theater</v>
      </c>
      <c r="R4044" s="5" t="str">
        <f t="shared" si="381"/>
        <v>plays</v>
      </c>
      <c r="S4044" s="9">
        <f t="shared" si="382"/>
        <v>41995.084074074068</v>
      </c>
      <c r="T4044" s="9">
        <f t="shared" si="383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s="5" t="str">
        <f t="shared" si="380"/>
        <v>theater</v>
      </c>
      <c r="R4045" s="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s="5" t="str">
        <f t="shared" si="380"/>
        <v>theater</v>
      </c>
      <c r="R4046" s="5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s="5" t="str">
        <f t="shared" si="380"/>
        <v>theater</v>
      </c>
      <c r="R4047" s="5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s="5" t="str">
        <f t="shared" si="380"/>
        <v>theater</v>
      </c>
      <c r="R4048" s="5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s="5" t="str">
        <f t="shared" si="380"/>
        <v>theater</v>
      </c>
      <c r="R4049" s="5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s="5" t="str">
        <f t="shared" si="380"/>
        <v>theater</v>
      </c>
      <c r="R4050" s="5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s="5" t="str">
        <f t="shared" si="380"/>
        <v>theater</v>
      </c>
      <c r="R4051" s="5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s="5" t="str">
        <f t="shared" si="380"/>
        <v>theater</v>
      </c>
      <c r="R4052" s="5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s="5" t="str">
        <f t="shared" si="380"/>
        <v>theater</v>
      </c>
      <c r="R4053" s="5" t="str">
        <f t="shared" si="381"/>
        <v>plays</v>
      </c>
      <c r="S4053" s="9">
        <f t="shared" si="382"/>
        <v>41761.810150462959</v>
      </c>
      <c r="T4053" s="9">
        <f t="shared" si="383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s="5" t="str">
        <f t="shared" si="380"/>
        <v>theater</v>
      </c>
      <c r="R4054" s="5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s="5" t="str">
        <f t="shared" si="380"/>
        <v>theater</v>
      </c>
      <c r="R4055" s="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s="5" t="str">
        <f t="shared" si="380"/>
        <v>theater</v>
      </c>
      <c r="R4056" s="5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s="5" t="str">
        <f t="shared" si="380"/>
        <v>theater</v>
      </c>
      <c r="R4057" s="5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s="5" t="str">
        <f t="shared" si="380"/>
        <v>theater</v>
      </c>
      <c r="R4058" s="5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s="5" t="str">
        <f t="shared" si="380"/>
        <v>theater</v>
      </c>
      <c r="R4059" s="5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s="5" t="str">
        <f t="shared" si="380"/>
        <v>theater</v>
      </c>
      <c r="R4060" s="5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s="5" t="str">
        <f t="shared" si="380"/>
        <v>theater</v>
      </c>
      <c r="R4061" s="5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s="5" t="str">
        <f t="shared" si="380"/>
        <v>theater</v>
      </c>
      <c r="R4062" s="5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s="5" t="str">
        <f t="shared" si="380"/>
        <v>theater</v>
      </c>
      <c r="R4063" s="5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s="5" t="str">
        <f t="shared" si="380"/>
        <v>theater</v>
      </c>
      <c r="R4064" s="5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s="5" t="str">
        <f t="shared" si="380"/>
        <v>theater</v>
      </c>
      <c r="R4065" s="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s="5" t="str">
        <f t="shared" si="380"/>
        <v>theater</v>
      </c>
      <c r="R4066" s="5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s="5" t="str">
        <f t="shared" si="380"/>
        <v>theater</v>
      </c>
      <c r="R4067" s="5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s="5" t="str">
        <f t="shared" si="380"/>
        <v>theater</v>
      </c>
      <c r="R4068" s="5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s="5" t="str">
        <f t="shared" si="380"/>
        <v>theater</v>
      </c>
      <c r="R4069" s="5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s="5" t="str">
        <f t="shared" si="380"/>
        <v>theater</v>
      </c>
      <c r="R4070" s="5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s="5" t="str">
        <f t="shared" si="380"/>
        <v>theater</v>
      </c>
      <c r="R4071" s="5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s="5" t="str">
        <f t="shared" si="380"/>
        <v>theater</v>
      </c>
      <c r="R4072" s="5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s="5" t="str">
        <f t="shared" si="380"/>
        <v>theater</v>
      </c>
      <c r="R4073" s="5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s="5" t="str">
        <f t="shared" si="380"/>
        <v>theater</v>
      </c>
      <c r="R4074" s="5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s="5" t="str">
        <f t="shared" si="380"/>
        <v>theater</v>
      </c>
      <c r="R4075" s="5" t="str">
        <f t="shared" si="381"/>
        <v>plays</v>
      </c>
      <c r="S4075" s="9">
        <f t="shared" si="382"/>
        <v>42078.345208333332</v>
      </c>
      <c r="T4075" s="9">
        <f t="shared" si="383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s="5" t="str">
        <f t="shared" si="380"/>
        <v>theater</v>
      </c>
      <c r="R4076" s="5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s="5" t="str">
        <f t="shared" si="380"/>
        <v>theater</v>
      </c>
      <c r="R4077" s="5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s="5" t="str">
        <f t="shared" si="380"/>
        <v>theater</v>
      </c>
      <c r="R4078" s="5" t="str">
        <f t="shared" si="381"/>
        <v>plays</v>
      </c>
      <c r="S4078" s="9">
        <f t="shared" si="382"/>
        <v>41905.795706018514</v>
      </c>
      <c r="T4078" s="9">
        <f t="shared" si="383"/>
        <v>41933.827083333337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s="5" t="str">
        <f t="shared" si="380"/>
        <v>theater</v>
      </c>
      <c r="R4079" s="5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s="5" t="str">
        <f t="shared" si="380"/>
        <v>theater</v>
      </c>
      <c r="R4080" s="5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s="5" t="str">
        <f t="shared" si="380"/>
        <v>theater</v>
      </c>
      <c r="R4081" s="5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s="5" t="str">
        <f t="shared" si="380"/>
        <v>theater</v>
      </c>
      <c r="R4082" s="5" t="str">
        <f t="shared" si="381"/>
        <v>plays</v>
      </c>
      <c r="S4082" s="9">
        <f t="shared" si="382"/>
        <v>42511.698101851849</v>
      </c>
      <c r="T4082" s="9">
        <f t="shared" si="383"/>
        <v>42535.787499999999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s="5" t="str">
        <f t="shared" si="380"/>
        <v>theater</v>
      </c>
      <c r="R4083" s="5" t="str">
        <f t="shared" si="381"/>
        <v>plays</v>
      </c>
      <c r="S4083" s="9">
        <f t="shared" si="382"/>
        <v>42041.581307870372</v>
      </c>
      <c r="T4083" s="9">
        <f t="shared" si="383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s="5" t="str">
        <f t="shared" si="380"/>
        <v>theater</v>
      </c>
      <c r="R4084" s="5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s="5" t="str">
        <f t="shared" si="380"/>
        <v>theater</v>
      </c>
      <c r="R4085" s="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s="5" t="str">
        <f t="shared" si="380"/>
        <v>theater</v>
      </c>
      <c r="R4086" s="5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s="5" t="str">
        <f t="shared" si="380"/>
        <v>theater</v>
      </c>
      <c r="R4087" s="5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s="5" t="str">
        <f t="shared" si="380"/>
        <v>theater</v>
      </c>
      <c r="R4088" s="5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s="5" t="str">
        <f t="shared" si="380"/>
        <v>theater</v>
      </c>
      <c r="R4089" s="5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s="5" t="str">
        <f t="shared" si="380"/>
        <v>theater</v>
      </c>
      <c r="R4090" s="5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s="5" t="str">
        <f t="shared" si="380"/>
        <v>theater</v>
      </c>
      <c r="R4091" s="5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s="5" t="str">
        <f t="shared" si="380"/>
        <v>theater</v>
      </c>
      <c r="R4092" s="5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s="5" t="str">
        <f t="shared" si="380"/>
        <v>theater</v>
      </c>
      <c r="R4093" s="5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s="5" t="str">
        <f t="shared" si="380"/>
        <v>theater</v>
      </c>
      <c r="R4094" s="5" t="str">
        <f t="shared" si="381"/>
        <v>plays</v>
      </c>
      <c r="S4094" s="9">
        <f t="shared" si="382"/>
        <v>42039.194988425923</v>
      </c>
      <c r="T4094" s="9">
        <f t="shared" si="383"/>
        <v>42099.153321759259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s="5" t="str">
        <f t="shared" si="380"/>
        <v>theater</v>
      </c>
      <c r="R4095" s="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s="5" t="str">
        <f t="shared" si="380"/>
        <v>theater</v>
      </c>
      <c r="R4096" s="5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s="5" t="str">
        <f t="shared" si="380"/>
        <v>theater</v>
      </c>
      <c r="R4097" s="5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s="5" t="str">
        <f t="shared" si="380"/>
        <v>theater</v>
      </c>
      <c r="R4098" s="5" t="str">
        <f t="shared" si="381"/>
        <v>plays</v>
      </c>
      <c r="S4098" s="9">
        <f t="shared" si="382"/>
        <v>42750.530312499999</v>
      </c>
      <c r="T4098" s="9">
        <f t="shared" si="383"/>
        <v>42794.368750000001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(E4099/D4099)*100</f>
        <v>0</v>
      </c>
      <c r="P4099" t="e">
        <f t="shared" ref="P4099:P4115" si="385">E4099/L4099</f>
        <v>#DIV/0!</v>
      </c>
      <c r="Q4099" s="5" t="str">
        <f t="shared" ref="Q4099:Q4115" si="386">LEFT(N4099, SEARCH("/",N4099,1)-1)</f>
        <v>theater</v>
      </c>
      <c r="R4099" s="5" t="str">
        <f t="shared" ref="R4099:R4115" si="387">RIGHT(N4099,LEN(N4099)-FIND("/",N4099,1))</f>
        <v>plays</v>
      </c>
      <c r="S4099" s="9">
        <f t="shared" ref="S4099:S4115" si="388">DATE(1970,1,1)+(J4099/24/60/60)</f>
        <v>42344.824502314819</v>
      </c>
      <c r="T4099" s="9">
        <f t="shared" ref="T4099:T4115" si="389">DATE(1970,1,1)+(I4099/24/60/60)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s="5" t="str">
        <f t="shared" si="386"/>
        <v>theater</v>
      </c>
      <c r="R4100" s="5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s="5" t="str">
        <f t="shared" si="386"/>
        <v>theater</v>
      </c>
      <c r="R4101" s="5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s="5" t="str">
        <f t="shared" si="386"/>
        <v>theater</v>
      </c>
      <c r="R4102" s="5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s="5" t="str">
        <f t="shared" si="386"/>
        <v>theater</v>
      </c>
      <c r="R4103" s="5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s="5" t="str">
        <f t="shared" si="386"/>
        <v>theater</v>
      </c>
      <c r="R4104" s="5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s="5" t="str">
        <f t="shared" si="386"/>
        <v>theater</v>
      </c>
      <c r="R4105" s="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s="5" t="str">
        <f t="shared" si="386"/>
        <v>theater</v>
      </c>
      <c r="R4106" s="5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s="5" t="str">
        <f t="shared" si="386"/>
        <v>theater</v>
      </c>
      <c r="R4107" s="5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s="5" t="str">
        <f t="shared" si="386"/>
        <v>theater</v>
      </c>
      <c r="R4108" s="5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s="5" t="str">
        <f t="shared" si="386"/>
        <v>theater</v>
      </c>
      <c r="R4109" s="5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s="5" t="str">
        <f t="shared" si="386"/>
        <v>theater</v>
      </c>
      <c r="R4110" s="5" t="str">
        <f t="shared" si="387"/>
        <v>plays</v>
      </c>
      <c r="S4110" s="9">
        <f t="shared" si="388"/>
        <v>42767.031678240739</v>
      </c>
      <c r="T4110" s="9">
        <f t="shared" si="38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s="5" t="str">
        <f t="shared" si="386"/>
        <v>theater</v>
      </c>
      <c r="R4111" s="5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s="5" t="str">
        <f t="shared" si="386"/>
        <v>theater</v>
      </c>
      <c r="R4112" s="5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s="5" t="str">
        <f t="shared" si="386"/>
        <v>theater</v>
      </c>
      <c r="R4113" s="5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s="5" t="str">
        <f t="shared" si="386"/>
        <v>theater</v>
      </c>
      <c r="R4114" s="5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s="5" t="str">
        <f t="shared" si="386"/>
        <v>theater</v>
      </c>
      <c r="R4115" s="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  <row r="4117" spans="1:20">
      <c r="O4117">
        <f>MAX(O2:O4116)</f>
        <v>2260300</v>
      </c>
    </row>
  </sheetData>
  <conditionalFormatting sqref="F2:F4115">
    <cfRule type="cellIs" dxfId="7" priority="9" operator="equal">
      <formula>"live"</formula>
    </cfRule>
    <cfRule type="cellIs" dxfId="6" priority="10" operator="equal">
      <formula>"canceled"</formula>
    </cfRule>
    <cfRule type="cellIs" dxfId="5" priority="11" operator="equal">
      <formula>"Successful"</formula>
    </cfRule>
    <cfRule type="cellIs" dxfId="4" priority="12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4333D-31BE-4743-8F11-6373175F1374}">
  <dimension ref="A1:R28"/>
  <sheetViews>
    <sheetView workbookViewId="0">
      <selection activeCell="C24" sqref="C24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6" t="s">
        <v>8223</v>
      </c>
      <c r="B1" t="s">
        <v>8310</v>
      </c>
    </row>
    <row r="3" spans="1:6">
      <c r="A3" s="6" t="s">
        <v>8321</v>
      </c>
      <c r="B3" s="6" t="s">
        <v>8322</v>
      </c>
    </row>
    <row r="4" spans="1:6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>
      <c r="A5" s="7" t="s">
        <v>8319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>
      <c r="A6" s="7" t="s">
        <v>8315</v>
      </c>
      <c r="B6" s="8">
        <v>20</v>
      </c>
      <c r="C6" s="8">
        <v>120</v>
      </c>
      <c r="D6" s="8">
        <v>20</v>
      </c>
      <c r="E6" s="8">
        <v>540</v>
      </c>
      <c r="F6" s="8">
        <v>700</v>
      </c>
    </row>
    <row r="7" spans="1:6">
      <c r="A7" s="7" t="s">
        <v>8318</v>
      </c>
      <c r="B7" s="8">
        <v>178</v>
      </c>
      <c r="C7" s="8">
        <v>213</v>
      </c>
      <c r="D7" s="8"/>
      <c r="E7" s="8">
        <v>209</v>
      </c>
      <c r="F7" s="8">
        <v>600</v>
      </c>
    </row>
    <row r="8" spans="1:6">
      <c r="A8" s="7" t="s">
        <v>8312</v>
      </c>
      <c r="B8" s="8">
        <v>40</v>
      </c>
      <c r="C8" s="8">
        <v>180</v>
      </c>
      <c r="D8" s="8"/>
      <c r="E8" s="8">
        <v>300</v>
      </c>
      <c r="F8" s="8">
        <v>520</v>
      </c>
    </row>
    <row r="9" spans="1:6">
      <c r="A9" s="7" t="s">
        <v>8317</v>
      </c>
      <c r="B9" s="8">
        <v>30</v>
      </c>
      <c r="C9" s="8">
        <v>127</v>
      </c>
      <c r="D9" s="8"/>
      <c r="E9" s="8">
        <v>80</v>
      </c>
      <c r="F9" s="8">
        <v>237</v>
      </c>
    </row>
    <row r="10" spans="1:6">
      <c r="A10" s="7" t="s">
        <v>8314</v>
      </c>
      <c r="B10" s="8"/>
      <c r="C10" s="8">
        <v>140</v>
      </c>
      <c r="D10" s="8"/>
      <c r="E10" s="8">
        <v>80</v>
      </c>
      <c r="F10" s="8">
        <v>220</v>
      </c>
    </row>
    <row r="11" spans="1:6">
      <c r="A11" s="7" t="s">
        <v>8316</v>
      </c>
      <c r="B11" s="8"/>
      <c r="C11" s="8">
        <v>117</v>
      </c>
      <c r="D11" s="8"/>
      <c r="E11" s="8">
        <v>103</v>
      </c>
      <c r="F11" s="8">
        <v>220</v>
      </c>
    </row>
    <row r="12" spans="1:6">
      <c r="A12" s="7" t="s">
        <v>8313</v>
      </c>
      <c r="B12" s="8">
        <v>20</v>
      </c>
      <c r="C12" s="8">
        <v>140</v>
      </c>
      <c r="D12" s="8">
        <v>6</v>
      </c>
      <c r="E12" s="8">
        <v>34</v>
      </c>
      <c r="F12" s="8">
        <v>200</v>
      </c>
    </row>
    <row r="13" spans="1:6">
      <c r="A13" s="7" t="s">
        <v>8376</v>
      </c>
      <c r="B13" s="8">
        <v>24</v>
      </c>
      <c r="C13" s="8"/>
      <c r="D13" s="8"/>
      <c r="E13" s="8"/>
      <c r="F13" s="8">
        <v>24</v>
      </c>
    </row>
    <row r="14" spans="1:6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  <row r="28" spans="18:18">
      <c r="R28" t="s">
        <v>8323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5B285-A88A-45FE-A344-F293CD339FAE}">
  <dimension ref="A1:F46"/>
  <sheetViews>
    <sheetView zoomScale="85" zoomScaleNormal="85" workbookViewId="0">
      <selection activeCell="F5" sqref="F5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6" t="s">
        <v>8223</v>
      </c>
      <c r="B1" t="s">
        <v>8310</v>
      </c>
    </row>
    <row r="3" spans="1:6">
      <c r="A3" s="6" t="s">
        <v>8321</v>
      </c>
      <c r="B3" s="6" t="s">
        <v>8322</v>
      </c>
    </row>
    <row r="4" spans="1:6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>
      <c r="A5" s="7" t="s">
        <v>8348</v>
      </c>
      <c r="B5" s="8"/>
      <c r="C5" s="8">
        <v>353</v>
      </c>
      <c r="D5" s="8">
        <v>19</v>
      </c>
      <c r="E5" s="8">
        <v>694</v>
      </c>
      <c r="F5" s="8">
        <v>1066</v>
      </c>
    </row>
    <row r="6" spans="1:6">
      <c r="A6" s="7" t="s">
        <v>8352</v>
      </c>
      <c r="B6" s="8"/>
      <c r="C6" s="8"/>
      <c r="D6" s="8"/>
      <c r="E6" s="8">
        <v>260</v>
      </c>
      <c r="F6" s="8">
        <v>260</v>
      </c>
    </row>
    <row r="7" spans="1:6">
      <c r="A7" s="7" t="s">
        <v>8362</v>
      </c>
      <c r="B7" s="8">
        <v>60</v>
      </c>
      <c r="C7" s="8">
        <v>120</v>
      </c>
      <c r="D7" s="8"/>
      <c r="E7" s="8">
        <v>20</v>
      </c>
      <c r="F7" s="8">
        <v>200</v>
      </c>
    </row>
    <row r="8" spans="1:6">
      <c r="A8" s="7" t="s">
        <v>8357</v>
      </c>
      <c r="B8" s="8">
        <v>17</v>
      </c>
      <c r="C8" s="8">
        <v>80</v>
      </c>
      <c r="D8" s="8">
        <v>5</v>
      </c>
      <c r="E8" s="8">
        <v>85</v>
      </c>
      <c r="F8" s="8">
        <v>187</v>
      </c>
    </row>
    <row r="9" spans="1:6">
      <c r="A9" s="7" t="s">
        <v>8329</v>
      </c>
      <c r="B9" s="8"/>
      <c r="C9" s="8"/>
      <c r="D9" s="8"/>
      <c r="E9" s="8">
        <v>180</v>
      </c>
      <c r="F9" s="8">
        <v>180</v>
      </c>
    </row>
    <row r="10" spans="1:6">
      <c r="A10" s="7" t="s">
        <v>8346</v>
      </c>
      <c r="B10" s="8"/>
      <c r="C10" s="8">
        <v>57</v>
      </c>
      <c r="D10" s="8"/>
      <c r="E10" s="8">
        <v>103</v>
      </c>
      <c r="F10" s="8">
        <v>160</v>
      </c>
    </row>
    <row r="11" spans="1:6">
      <c r="A11" s="7" t="s">
        <v>8363</v>
      </c>
      <c r="B11" s="8">
        <v>100</v>
      </c>
      <c r="C11" s="8">
        <v>60</v>
      </c>
      <c r="D11" s="8"/>
      <c r="E11" s="8"/>
      <c r="F11" s="8">
        <v>160</v>
      </c>
    </row>
    <row r="12" spans="1:6">
      <c r="A12" s="7" t="s">
        <v>8337</v>
      </c>
      <c r="B12" s="8"/>
      <c r="C12" s="8">
        <v>20</v>
      </c>
      <c r="D12" s="8"/>
      <c r="E12" s="8">
        <v>140</v>
      </c>
      <c r="F12" s="8">
        <v>160</v>
      </c>
    </row>
    <row r="13" spans="1:6">
      <c r="A13" s="7" t="s">
        <v>8336</v>
      </c>
      <c r="B13" s="8"/>
      <c r="C13" s="8"/>
      <c r="D13" s="8"/>
      <c r="E13" s="8">
        <v>140</v>
      </c>
      <c r="F13" s="8">
        <v>140</v>
      </c>
    </row>
    <row r="14" spans="1:6">
      <c r="A14" s="7" t="s">
        <v>8334</v>
      </c>
      <c r="B14" s="8">
        <v>20</v>
      </c>
      <c r="C14" s="8">
        <v>120</v>
      </c>
      <c r="D14" s="8"/>
      <c r="E14" s="8"/>
      <c r="F14" s="8">
        <v>140</v>
      </c>
    </row>
    <row r="15" spans="1:6">
      <c r="A15" s="7" t="s">
        <v>8342</v>
      </c>
      <c r="B15" s="8">
        <v>20</v>
      </c>
      <c r="C15" s="8">
        <v>60</v>
      </c>
      <c r="D15" s="8"/>
      <c r="E15" s="8">
        <v>60</v>
      </c>
      <c r="F15" s="8">
        <v>140</v>
      </c>
    </row>
    <row r="16" spans="1:6">
      <c r="A16" s="7" t="s">
        <v>8361</v>
      </c>
      <c r="B16" s="8"/>
      <c r="C16" s="8">
        <v>100</v>
      </c>
      <c r="D16" s="8"/>
      <c r="E16" s="8"/>
      <c r="F16" s="8">
        <v>100</v>
      </c>
    </row>
    <row r="17" spans="1:6">
      <c r="A17" s="7" t="s">
        <v>8324</v>
      </c>
      <c r="B17" s="8"/>
      <c r="C17" s="8">
        <v>100</v>
      </c>
      <c r="D17" s="8"/>
      <c r="E17" s="8"/>
      <c r="F17" s="8">
        <v>100</v>
      </c>
    </row>
    <row r="18" spans="1:6">
      <c r="A18" s="7" t="s">
        <v>8330</v>
      </c>
      <c r="B18" s="8"/>
      <c r="C18" s="8">
        <v>80</v>
      </c>
      <c r="D18" s="8"/>
      <c r="E18" s="8"/>
      <c r="F18" s="8">
        <v>80</v>
      </c>
    </row>
    <row r="19" spans="1:6">
      <c r="A19" s="7" t="s">
        <v>8358</v>
      </c>
      <c r="B19" s="8"/>
      <c r="C19" s="8"/>
      <c r="D19" s="8"/>
      <c r="E19" s="8">
        <v>80</v>
      </c>
      <c r="F19" s="8">
        <v>80</v>
      </c>
    </row>
    <row r="20" spans="1:6">
      <c r="A20" s="7" t="s">
        <v>8332</v>
      </c>
      <c r="B20" s="8"/>
      <c r="C20" s="8">
        <v>40</v>
      </c>
      <c r="D20" s="8">
        <v>20</v>
      </c>
      <c r="E20" s="8"/>
      <c r="F20" s="8">
        <v>60</v>
      </c>
    </row>
    <row r="21" spans="1:6">
      <c r="A21" s="7" t="s">
        <v>8338</v>
      </c>
      <c r="B21" s="8"/>
      <c r="C21" s="8">
        <v>60</v>
      </c>
      <c r="D21" s="8"/>
      <c r="E21" s="8"/>
      <c r="F21" s="8">
        <v>60</v>
      </c>
    </row>
    <row r="22" spans="1:6">
      <c r="A22" s="7" t="s">
        <v>8356</v>
      </c>
      <c r="B22" s="8">
        <v>18</v>
      </c>
      <c r="C22" s="8">
        <v>2</v>
      </c>
      <c r="D22" s="8"/>
      <c r="E22" s="8">
        <v>40</v>
      </c>
      <c r="F22" s="8">
        <v>60</v>
      </c>
    </row>
    <row r="23" spans="1:6">
      <c r="A23" s="7" t="s">
        <v>8354</v>
      </c>
      <c r="B23" s="8"/>
      <c r="C23" s="8"/>
      <c r="D23" s="8"/>
      <c r="E23" s="8">
        <v>60</v>
      </c>
      <c r="F23" s="8">
        <v>60</v>
      </c>
    </row>
    <row r="24" spans="1:6">
      <c r="A24" s="7" t="s">
        <v>8359</v>
      </c>
      <c r="B24" s="8"/>
      <c r="C24" s="8"/>
      <c r="D24" s="8"/>
      <c r="E24" s="8">
        <v>60</v>
      </c>
      <c r="F24" s="8">
        <v>60</v>
      </c>
    </row>
    <row r="25" spans="1:6">
      <c r="A25" s="7" t="s">
        <v>8344</v>
      </c>
      <c r="B25" s="8"/>
      <c r="C25" s="8"/>
      <c r="D25" s="8"/>
      <c r="E25" s="8">
        <v>60</v>
      </c>
      <c r="F25" s="8">
        <v>60</v>
      </c>
    </row>
    <row r="26" spans="1:6">
      <c r="A26" s="7" t="s">
        <v>8360</v>
      </c>
      <c r="B26" s="8">
        <v>10</v>
      </c>
      <c r="C26" s="8">
        <v>47</v>
      </c>
      <c r="D26" s="8"/>
      <c r="E26" s="8"/>
      <c r="F26" s="8">
        <v>57</v>
      </c>
    </row>
    <row r="27" spans="1:6">
      <c r="A27" s="7" t="s">
        <v>8331</v>
      </c>
      <c r="B27" s="8"/>
      <c r="C27" s="8"/>
      <c r="D27" s="8"/>
      <c r="E27" s="8">
        <v>40</v>
      </c>
      <c r="F27" s="8">
        <v>40</v>
      </c>
    </row>
    <row r="28" spans="1:6">
      <c r="A28" s="7" t="s">
        <v>8333</v>
      </c>
      <c r="B28" s="8"/>
      <c r="C28" s="8">
        <v>40</v>
      </c>
      <c r="D28" s="8"/>
      <c r="E28" s="8"/>
      <c r="F28" s="8">
        <v>40</v>
      </c>
    </row>
    <row r="29" spans="1:6">
      <c r="A29" s="7" t="s">
        <v>8328</v>
      </c>
      <c r="B29" s="8"/>
      <c r="C29" s="8"/>
      <c r="D29" s="8"/>
      <c r="E29" s="8">
        <v>40</v>
      </c>
      <c r="F29" s="8">
        <v>40</v>
      </c>
    </row>
    <row r="30" spans="1:6">
      <c r="A30" s="7" t="s">
        <v>8341</v>
      </c>
      <c r="B30" s="8"/>
      <c r="C30" s="8">
        <v>40</v>
      </c>
      <c r="D30" s="8"/>
      <c r="E30" s="8"/>
      <c r="F30" s="8">
        <v>40</v>
      </c>
    </row>
    <row r="31" spans="1:6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>
      <c r="A32" s="7" t="s">
        <v>8327</v>
      </c>
      <c r="B32" s="8"/>
      <c r="C32" s="8">
        <v>40</v>
      </c>
      <c r="D32" s="8"/>
      <c r="E32" s="8"/>
      <c r="F32" s="8">
        <v>40</v>
      </c>
    </row>
    <row r="33" spans="1:6">
      <c r="A33" s="7" t="s">
        <v>8353</v>
      </c>
      <c r="B33" s="8">
        <v>40</v>
      </c>
      <c r="C33" s="8"/>
      <c r="D33" s="8"/>
      <c r="E33" s="8"/>
      <c r="F33" s="8">
        <v>40</v>
      </c>
    </row>
    <row r="34" spans="1:6">
      <c r="A34" s="7" t="s">
        <v>8355</v>
      </c>
      <c r="B34" s="8"/>
      <c r="C34" s="8"/>
      <c r="D34" s="8">
        <v>6</v>
      </c>
      <c r="E34" s="8">
        <v>34</v>
      </c>
      <c r="F34" s="8">
        <v>40</v>
      </c>
    </row>
    <row r="35" spans="1:6">
      <c r="A35" s="7" t="s">
        <v>8326</v>
      </c>
      <c r="B35" s="8">
        <v>24</v>
      </c>
      <c r="C35" s="8"/>
      <c r="D35" s="8"/>
      <c r="E35" s="8"/>
      <c r="F35" s="8">
        <v>24</v>
      </c>
    </row>
    <row r="36" spans="1:6">
      <c r="A36" s="7" t="s">
        <v>8343</v>
      </c>
      <c r="B36" s="8"/>
      <c r="C36" s="8">
        <v>20</v>
      </c>
      <c r="D36" s="8"/>
      <c r="E36" s="8"/>
      <c r="F36" s="8">
        <v>20</v>
      </c>
    </row>
    <row r="37" spans="1:6">
      <c r="A37" s="7" t="s">
        <v>8325</v>
      </c>
      <c r="B37" s="8">
        <v>20</v>
      </c>
      <c r="C37" s="8"/>
      <c r="D37" s="8"/>
      <c r="E37" s="8"/>
      <c r="F37" s="8">
        <v>20</v>
      </c>
    </row>
    <row r="38" spans="1:6">
      <c r="A38" s="7" t="s">
        <v>8364</v>
      </c>
      <c r="B38" s="8">
        <v>20</v>
      </c>
      <c r="C38" s="8"/>
      <c r="D38" s="8"/>
      <c r="E38" s="8"/>
      <c r="F38" s="8">
        <v>20</v>
      </c>
    </row>
    <row r="39" spans="1:6">
      <c r="A39" s="7" t="s">
        <v>8350</v>
      </c>
      <c r="B39" s="8"/>
      <c r="C39" s="8"/>
      <c r="D39" s="8"/>
      <c r="E39" s="8">
        <v>20</v>
      </c>
      <c r="F39" s="8">
        <v>20</v>
      </c>
    </row>
    <row r="40" spans="1:6">
      <c r="A40" s="7" t="s">
        <v>8335</v>
      </c>
      <c r="B40" s="8"/>
      <c r="C40" s="8">
        <v>20</v>
      </c>
      <c r="D40" s="8"/>
      <c r="E40" s="8"/>
      <c r="F40" s="8">
        <v>20</v>
      </c>
    </row>
    <row r="41" spans="1:6">
      <c r="A41" s="7" t="s">
        <v>8339</v>
      </c>
      <c r="B41" s="8"/>
      <c r="C41" s="8">
        <v>11</v>
      </c>
      <c r="D41" s="8"/>
      <c r="E41" s="8">
        <v>9</v>
      </c>
      <c r="F41" s="8">
        <v>20</v>
      </c>
    </row>
    <row r="42" spans="1:6">
      <c r="A42" s="7" t="s">
        <v>8345</v>
      </c>
      <c r="B42" s="8"/>
      <c r="C42" s="8">
        <v>20</v>
      </c>
      <c r="D42" s="8"/>
      <c r="E42" s="8"/>
      <c r="F42" s="8">
        <v>20</v>
      </c>
    </row>
    <row r="43" spans="1:6">
      <c r="A43" s="7" t="s">
        <v>8340</v>
      </c>
      <c r="B43" s="8"/>
      <c r="C43" s="8"/>
      <c r="D43" s="8"/>
      <c r="E43" s="8">
        <v>20</v>
      </c>
      <c r="F43" s="8">
        <v>20</v>
      </c>
    </row>
    <row r="44" spans="1:6">
      <c r="A44" s="7" t="s">
        <v>8347</v>
      </c>
      <c r="B44" s="8"/>
      <c r="C44" s="8">
        <v>20</v>
      </c>
      <c r="D44" s="8"/>
      <c r="E44" s="8"/>
      <c r="F44" s="8">
        <v>20</v>
      </c>
    </row>
    <row r="45" spans="1:6">
      <c r="A45" s="7" t="s">
        <v>8351</v>
      </c>
      <c r="B45" s="8"/>
      <c r="C45" s="8">
        <v>20</v>
      </c>
      <c r="D45" s="8"/>
      <c r="E45" s="8"/>
      <c r="F45" s="8">
        <v>20</v>
      </c>
    </row>
    <row r="46" spans="1:6">
      <c r="A46" s="7" t="s">
        <v>8320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0DBF0-4A55-4256-A02B-987D953A27EC}">
  <dimension ref="A1:F15"/>
  <sheetViews>
    <sheetView tabSelected="1" workbookViewId="0">
      <selection activeCell="R2" sqref="R2"/>
    </sheetView>
  </sheetViews>
  <sheetFormatPr defaultRowHeight="15"/>
  <cols>
    <col min="1" max="1" width="23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6" t="s">
        <v>8309</v>
      </c>
      <c r="B1" t="s">
        <v>8310</v>
      </c>
    </row>
    <row r="2" spans="1:6">
      <c r="A2" s="6" t="s">
        <v>8365</v>
      </c>
      <c r="B2" t="s">
        <v>8310</v>
      </c>
    </row>
    <row r="4" spans="1:6">
      <c r="A4" s="6" t="s">
        <v>8321</v>
      </c>
      <c r="B4" s="6" t="s">
        <v>8322</v>
      </c>
    </row>
    <row r="5" spans="1:6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>
      <c r="A6" s="7" t="s">
        <v>8367</v>
      </c>
      <c r="B6" s="8">
        <v>1</v>
      </c>
      <c r="C6" s="8">
        <v>4</v>
      </c>
      <c r="D6" s="8"/>
      <c r="E6" s="8">
        <v>9</v>
      </c>
      <c r="F6" s="8">
        <v>14</v>
      </c>
    </row>
    <row r="7" spans="1:6">
      <c r="A7" s="7" t="s">
        <v>8368</v>
      </c>
      <c r="B7" s="8">
        <v>1</v>
      </c>
      <c r="C7" s="8">
        <v>15</v>
      </c>
      <c r="D7" s="8"/>
      <c r="E7" s="8">
        <v>49</v>
      </c>
      <c r="F7" s="8">
        <v>65</v>
      </c>
    </row>
    <row r="8" spans="1:6">
      <c r="A8" s="7" t="s">
        <v>8369</v>
      </c>
      <c r="B8" s="8">
        <v>7</v>
      </c>
      <c r="C8" s="8">
        <v>28</v>
      </c>
      <c r="D8" s="8"/>
      <c r="E8" s="8">
        <v>136</v>
      </c>
      <c r="F8" s="8">
        <v>171</v>
      </c>
    </row>
    <row r="9" spans="1:6">
      <c r="A9" s="7" t="s">
        <v>8370</v>
      </c>
      <c r="B9" s="8">
        <v>6</v>
      </c>
      <c r="C9" s="8">
        <v>60</v>
      </c>
      <c r="D9" s="8"/>
      <c r="E9" s="8">
        <v>216</v>
      </c>
      <c r="F9" s="8">
        <v>282</v>
      </c>
    </row>
    <row r="10" spans="1:6">
      <c r="A10" s="7" t="s">
        <v>8371</v>
      </c>
      <c r="B10" s="8">
        <v>7</v>
      </c>
      <c r="C10" s="8">
        <v>67</v>
      </c>
      <c r="D10" s="8"/>
      <c r="E10" s="8">
        <v>200</v>
      </c>
      <c r="F10" s="8">
        <v>274</v>
      </c>
    </row>
    <row r="11" spans="1:6">
      <c r="A11" s="7" t="s">
        <v>8372</v>
      </c>
      <c r="B11" s="8">
        <v>80</v>
      </c>
      <c r="C11" s="8">
        <v>422</v>
      </c>
      <c r="D11" s="8"/>
      <c r="E11" s="8">
        <v>474</v>
      </c>
      <c r="F11" s="8">
        <v>976</v>
      </c>
    </row>
    <row r="12" spans="1:6">
      <c r="A12" s="7" t="s">
        <v>8373</v>
      </c>
      <c r="B12" s="8">
        <v>131</v>
      </c>
      <c r="C12" s="8">
        <v>527</v>
      </c>
      <c r="D12" s="8"/>
      <c r="E12" s="8">
        <v>567</v>
      </c>
      <c r="F12" s="8">
        <v>1225</v>
      </c>
    </row>
    <row r="13" spans="1:6">
      <c r="A13" s="7" t="s">
        <v>8374</v>
      </c>
      <c r="B13" s="8">
        <v>99</v>
      </c>
      <c r="C13" s="8">
        <v>376</v>
      </c>
      <c r="D13" s="8"/>
      <c r="E13" s="8">
        <v>475</v>
      </c>
      <c r="F13" s="8">
        <v>950</v>
      </c>
    </row>
    <row r="14" spans="1:6">
      <c r="A14" s="7" t="s">
        <v>8375</v>
      </c>
      <c r="B14" s="8">
        <v>17</v>
      </c>
      <c r="C14" s="8">
        <v>31</v>
      </c>
      <c r="D14" s="8">
        <v>50</v>
      </c>
      <c r="E14" s="8">
        <v>59</v>
      </c>
      <c r="F14" s="8">
        <v>157</v>
      </c>
    </row>
    <row r="15" spans="1:6">
      <c r="A15" s="7" t="s">
        <v>8320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2D1E2-8FFB-4079-AB6C-0601E2C22019}">
  <dimension ref="A1:H13"/>
  <sheetViews>
    <sheetView zoomScale="115" zoomScaleNormal="115" workbookViewId="0">
      <selection activeCell="A14" sqref="A14"/>
    </sheetView>
  </sheetViews>
  <sheetFormatPr defaultRowHeight="1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85546875" bestFit="1" customWidth="1"/>
    <col min="6" max="6" width="20.85546875" bestFit="1" customWidth="1"/>
    <col min="7" max="7" width="17" bestFit="1" customWidth="1"/>
    <col min="8" max="8" width="19.85546875" bestFit="1" customWidth="1"/>
    <col min="9" max="11" width="13.85546875" bestFit="1" customWidth="1"/>
    <col min="12" max="12" width="28.140625" bestFit="1" customWidth="1"/>
  </cols>
  <sheetData>
    <row r="1" spans="1:8">
      <c r="A1" t="s">
        <v>8388</v>
      </c>
      <c r="B1" t="s">
        <v>8389</v>
      </c>
      <c r="C1" t="s">
        <v>8390</v>
      </c>
      <c r="D1" t="s">
        <v>8391</v>
      </c>
      <c r="E1" t="s">
        <v>8392</v>
      </c>
      <c r="F1" t="s">
        <v>8394</v>
      </c>
      <c r="G1" t="s">
        <v>8393</v>
      </c>
      <c r="H1" t="s">
        <v>8395</v>
      </c>
    </row>
    <row r="2" spans="1:8">
      <c r="A2" t="s">
        <v>8377</v>
      </c>
      <c r="B2">
        <f>COUNTIFS(Sheet1!$D$2:$D$4115,"&lt;1000",Sheet1!$F$2:$F$4115,"successful")</f>
        <v>322</v>
      </c>
      <c r="C2">
        <f>COUNTIFS(Sheet1!$D$2:$D$4115,"&lt;=999",Sheet1!$F$2:$F$4115,"failed")</f>
        <v>113</v>
      </c>
      <c r="D2">
        <f>COUNTIFS(Sheet1!$D$2:$D$4115,"&lt;=999",Sheet1!$F$2:$F$4115,"canceled")</f>
        <v>18</v>
      </c>
      <c r="E2">
        <f t="shared" ref="E2:E13" si="0">SUM(B2:D2)</f>
        <v>453</v>
      </c>
      <c r="F2" s="10">
        <f>B2/$E2</f>
        <v>0.71081677704194257</v>
      </c>
      <c r="G2" s="10">
        <f t="shared" ref="G2:H13" si="1">C2/$E2</f>
        <v>0.24944812362030905</v>
      </c>
      <c r="H2" s="10">
        <f t="shared" si="1"/>
        <v>3.9735099337748346E-2</v>
      </c>
    </row>
    <row r="3" spans="1:8">
      <c r="A3" t="s">
        <v>8378</v>
      </c>
      <c r="B3">
        <f>COUNTIFS(Sheet1!$D$2:$D$4115,"&gt;=1000",Sheet1!$D$2:$D$4115,"&lt;=4999",Sheet1!$F$2:$F$4115,"successful")</f>
        <v>932</v>
      </c>
      <c r="C3">
        <f>COUNTIFS(Sheet1!$D$2:$D$4115,"&gt;=1000",Sheet1!$D$2:$D$4115,"&lt;=4999",Sheet1!$F$2:$F$4115,"failed")</f>
        <v>420</v>
      </c>
      <c r="D3">
        <f>COUNTIFS(Sheet1!$D$2:$D$4115,"&gt;=1000",Sheet1!$D$2:$D$4115,"&lt;=4999",Sheet1!$F$2:$F$4115,"canceled")</f>
        <v>60</v>
      </c>
      <c r="E3">
        <f t="shared" si="0"/>
        <v>1412</v>
      </c>
      <c r="F3" s="10">
        <f t="shared" ref="F3:F13" si="2">B3/$E3</f>
        <v>0.66005665722379603</v>
      </c>
      <c r="G3" s="10">
        <f t="shared" si="1"/>
        <v>0.29745042492917845</v>
      </c>
      <c r="H3" s="10">
        <f t="shared" si="1"/>
        <v>4.2492917847025496E-2</v>
      </c>
    </row>
    <row r="4" spans="1:8">
      <c r="A4" t="s">
        <v>8379</v>
      </c>
      <c r="B4">
        <f>COUNTIFS(Sheet1!$D$2:$D$4115,"&gt;=5000",Sheet1!$D$2:$D$4115,"&lt;=14999",Sheet1!$F$2:$F$4115,"successful")</f>
        <v>549</v>
      </c>
      <c r="C4">
        <f>COUNTIFS(Sheet1!$D$2:$D$4115,"&gt;=5000",Sheet1!$D$2:$D$4115,"&lt;=14999",Sheet1!$F$2:$F$4115,"failed")</f>
        <v>427</v>
      </c>
      <c r="D4">
        <f>COUNTIFS(Sheet1!$D$2:$D$4115,"&gt;=5000",Sheet1!$D$2:$D$4115,"&lt;=14999",Sheet1!$F$2:$F$4115,"canceled")</f>
        <v>92</v>
      </c>
      <c r="E4">
        <f t="shared" si="0"/>
        <v>1068</v>
      </c>
      <c r="F4" s="10">
        <f t="shared" si="2"/>
        <v>0.5140449438202247</v>
      </c>
      <c r="G4" s="10">
        <f t="shared" si="1"/>
        <v>0.39981273408239698</v>
      </c>
      <c r="H4" s="10">
        <f t="shared" si="1"/>
        <v>8.6142322097378279E-2</v>
      </c>
    </row>
    <row r="5" spans="1:8">
      <c r="A5" t="s">
        <v>8380</v>
      </c>
      <c r="B5">
        <f>COUNTIFS(Sheet1!$D$2:$D$4115,"&gt;=10000",Sheet1!$D$2:$D$4115,"&lt;=14999",Sheet1!$F$2:$F$4115,"successful")</f>
        <v>168</v>
      </c>
      <c r="C5">
        <f>COUNTIFS(Sheet1!$D$2:$D$4115,"&gt;=10000",Sheet1!$D$2:$D$4115,"&lt;=14999",Sheet1!$F$2:$F$4115,"failed")</f>
        <v>144</v>
      </c>
      <c r="D5">
        <f>COUNTIFS(Sheet1!$D$2:$D$4115,"&gt;=10000",Sheet1!$D$2:$D$4115,"&lt;=14999",Sheet1!$F$2:$F$4115,"canceled")</f>
        <v>40</v>
      </c>
      <c r="E5">
        <f t="shared" si="0"/>
        <v>352</v>
      </c>
      <c r="F5" s="10">
        <f t="shared" si="2"/>
        <v>0.47727272727272729</v>
      </c>
      <c r="G5" s="10">
        <f t="shared" si="1"/>
        <v>0.40909090909090912</v>
      </c>
      <c r="H5" s="10">
        <f t="shared" si="1"/>
        <v>0.11363636363636363</v>
      </c>
    </row>
    <row r="6" spans="1:8">
      <c r="A6" t="s">
        <v>8381</v>
      </c>
      <c r="B6">
        <f>COUNTIFS(Sheet1!$D$2:$D$4115,"&gt;=15000",Sheet1!$D$2:$D$4115,"&lt;=19999",Sheet1!$F$2:$F$4115,"successful")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 t="shared" si="0"/>
        <v>201</v>
      </c>
      <c r="F6" s="10">
        <f t="shared" si="2"/>
        <v>0.46766169154228854</v>
      </c>
      <c r="G6" s="10">
        <f t="shared" si="1"/>
        <v>0.44776119402985076</v>
      </c>
      <c r="H6" s="10">
        <f t="shared" si="1"/>
        <v>8.45771144278607E-2</v>
      </c>
    </row>
    <row r="7" spans="1:8">
      <c r="A7" t="s">
        <v>8382</v>
      </c>
      <c r="B7">
        <f>COUNTIFS(Sheet1!$D$2:$D$4115,"&gt;=20000",Sheet1!$D$2:$D$4115,"&lt;=24999",Sheet1!$F$2:$F$4115,"successful")</f>
        <v>62</v>
      </c>
      <c r="C7">
        <f>COUNTIFS(Sheet1!$D$2:$D$4115,"&gt;=20000",Sheet1!$D$2:$D$4115,"&lt;=24999",Sheet1!$F$2:$F$4115,"failed")</f>
        <v>72</v>
      </c>
      <c r="D7">
        <f>COUNTIFS(Sheet1!$D$2:$D$4115,"&gt;=20000",Sheet1!$D$2:$D$4115,"&lt;=24999",Sheet1!$F$2:$F$4115,"canceled")</f>
        <v>14</v>
      </c>
      <c r="E7">
        <f t="shared" si="0"/>
        <v>148</v>
      </c>
      <c r="F7" s="10">
        <f t="shared" si="2"/>
        <v>0.41891891891891891</v>
      </c>
      <c r="G7" s="10">
        <f t="shared" si="1"/>
        <v>0.48648648648648651</v>
      </c>
      <c r="H7" s="10">
        <f t="shared" si="1"/>
        <v>9.45945945945946E-2</v>
      </c>
    </row>
    <row r="8" spans="1:8">
      <c r="A8" t="s">
        <v>8383</v>
      </c>
      <c r="B8">
        <f>COUNTIFS(Sheet1!$D$2:$D$4115,"&gt;=25000",Sheet1!$D$2:$D$4115,"&lt;=29999",Sheet1!$F$2:$F$4115,"successful")</f>
        <v>55</v>
      </c>
      <c r="C8">
        <f>COUNTIFS(Sheet1!$D$2:$D$4115,"&gt;=25000",Sheet1!$D$2:$D$4115,"&lt;=29999",Sheet1!$F$2:$F$4115,"failed")</f>
        <v>64</v>
      </c>
      <c r="D8">
        <f>COUNTIFS(Sheet1!$D$2:$D$4115,"&gt;=25000",Sheet1!$D$2:$D$4115,"&lt;=29999",Sheet1!$F$2:$F$4115,"canceled")</f>
        <v>18</v>
      </c>
      <c r="E8">
        <f t="shared" si="0"/>
        <v>137</v>
      </c>
      <c r="F8" s="10">
        <f t="shared" si="2"/>
        <v>0.40145985401459855</v>
      </c>
      <c r="G8" s="10">
        <f t="shared" si="1"/>
        <v>0.46715328467153283</v>
      </c>
      <c r="H8" s="10">
        <f t="shared" si="1"/>
        <v>0.13138686131386862</v>
      </c>
    </row>
    <row r="9" spans="1:8">
      <c r="A9" t="s">
        <v>8384</v>
      </c>
      <c r="B9">
        <f>COUNTIFS(Sheet1!$D$2:$D$4115,"&gt;=30000",Sheet1!$D$2:$D$4115,"&lt;=39999",Sheet1!$F$2:$F$4115,"successful")</f>
        <v>58</v>
      </c>
      <c r="C9">
        <f>COUNTIFS(Sheet1!$D$2:$D$4115,"&gt;=30000",Sheet1!$D$2:$D$4115,"&lt;=39999",Sheet1!$F$2:$F$4115,"failed")</f>
        <v>59</v>
      </c>
      <c r="D9">
        <f>COUNTIFS(Sheet1!$D$2:$D$4115,"&gt;=30000",Sheet1!$D$2:$D$4115,"&lt;=39999",Sheet1!$F$2:$F$4115,"canceled")</f>
        <v>20</v>
      </c>
      <c r="E9">
        <f t="shared" si="0"/>
        <v>137</v>
      </c>
      <c r="F9" s="10">
        <f t="shared" si="2"/>
        <v>0.42335766423357662</v>
      </c>
      <c r="G9" s="10">
        <f t="shared" si="1"/>
        <v>0.43065693430656932</v>
      </c>
      <c r="H9" s="10">
        <f t="shared" si="1"/>
        <v>0.145985401459854</v>
      </c>
    </row>
    <row r="10" spans="1:8">
      <c r="A10" t="s">
        <v>8385</v>
      </c>
      <c r="B10">
        <f>COUNTIFS(Sheet1!$D$2:$D$4115,"&gt;=35000",Sheet1!$D$2:$D$4115,"&lt;=39999",Sheet1!$F$2:$F$4115,"successful")</f>
        <v>26</v>
      </c>
      <c r="C10">
        <f>COUNTIFS(Sheet1!$D$2:$D$4115,"&gt;=35000",Sheet1!$D$2:$D$4115,"&lt;=39999",Sheet1!$F$2:$F$4115,"failed")</f>
        <v>22</v>
      </c>
      <c r="D10">
        <f>COUNTIFS(Sheet1!$D$2:$D$4115,"&gt;=35000",Sheet1!$D$2:$D$4115,"&lt;=39999",Sheet1!$F$2:$F$4115,"canceled")</f>
        <v>7</v>
      </c>
      <c r="E10">
        <f t="shared" si="0"/>
        <v>55</v>
      </c>
      <c r="F10" s="10">
        <f t="shared" si="2"/>
        <v>0.47272727272727272</v>
      </c>
      <c r="G10" s="10">
        <f t="shared" si="1"/>
        <v>0.4</v>
      </c>
      <c r="H10" s="10">
        <f t="shared" si="1"/>
        <v>0.12727272727272726</v>
      </c>
    </row>
    <row r="11" spans="1:8">
      <c r="A11" t="s">
        <v>8386</v>
      </c>
      <c r="B11">
        <f>COUNTIFS(Sheet1!$D$2:$D$4115,"&gt;=40000",Sheet1!$D$2:$D$4115,"&lt;=44999",Sheet1!$F$2:$F$4115,"successful")</f>
        <v>21</v>
      </c>
      <c r="C11">
        <f>COUNTIFS(Sheet1!$D$2:$D$4115,"&gt;=40000",Sheet1!$D$2:$D$4115,"&lt;=44999",Sheet1!$F$2:$F$4115,"failed")</f>
        <v>16</v>
      </c>
      <c r="D11">
        <f>COUNTIFS(Sheet1!$D$2:$D$4115,"&gt;=40000",Sheet1!$D$2:$D$4115,"&lt;=44999",Sheet1!$F$2:$F$4115,"canceled")</f>
        <v>6</v>
      </c>
      <c r="E11">
        <f t="shared" si="0"/>
        <v>43</v>
      </c>
      <c r="F11" s="10">
        <f t="shared" si="2"/>
        <v>0.48837209302325579</v>
      </c>
      <c r="G11" s="10">
        <f t="shared" si="1"/>
        <v>0.37209302325581395</v>
      </c>
      <c r="H11" s="10">
        <f t="shared" si="1"/>
        <v>0.13953488372093023</v>
      </c>
    </row>
    <row r="12" spans="1:8">
      <c r="A12" t="s">
        <v>8387</v>
      </c>
      <c r="B12">
        <f>COUNTIFS(Sheet1!$D$2:$D$4115,"&gt;=45000",Sheet1!$D$2:$D$4115,"&lt;=49999",Sheet1!$F$2:$F$4115,"successful")</f>
        <v>6</v>
      </c>
      <c r="C12">
        <f>COUNTIFS(Sheet1!$D$2:$D$4115,"&gt;=45000",Sheet1!$D$2:$D$4115,"&lt;=49999",Sheet1!$F$2:$F$4115,"failed")</f>
        <v>11</v>
      </c>
      <c r="D12">
        <f>COUNTIFS(Sheet1!$D$2:$D$4115,"&gt;=45000",Sheet1!$D$2:$D$4115,"&lt;=49999",Sheet1!$F$2:$F$4115,"canceled")</f>
        <v>4</v>
      </c>
      <c r="E12">
        <f t="shared" si="0"/>
        <v>21</v>
      </c>
      <c r="F12" s="10">
        <f t="shared" si="2"/>
        <v>0.2857142857142857</v>
      </c>
      <c r="G12" s="10">
        <f t="shared" si="1"/>
        <v>0.52380952380952384</v>
      </c>
      <c r="H12" s="10">
        <f t="shared" si="1"/>
        <v>0.19047619047619047</v>
      </c>
    </row>
    <row r="13" spans="1:8">
      <c r="A13" t="s">
        <v>8396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 s="10">
        <f t="shared" si="2"/>
        <v>0.19369369369369369</v>
      </c>
      <c r="G13" s="10">
        <f t="shared" si="1"/>
        <v>0.58108108108108103</v>
      </c>
      <c r="H13" s="10">
        <f t="shared" si="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Category_Pivot</vt:lpstr>
      <vt:lpstr>Sub-category_Pivot</vt:lpstr>
      <vt:lpstr>State_of_campaigns_pivot</vt:lpstr>
      <vt:lpstr>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Ayman</cp:lastModifiedBy>
  <dcterms:created xsi:type="dcterms:W3CDTF">2017-04-20T15:17:24Z</dcterms:created>
  <dcterms:modified xsi:type="dcterms:W3CDTF">2019-12-24T05:29:20Z</dcterms:modified>
</cp:coreProperties>
</file>