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hosphoric Acid Production and " sheetId="1" state="visible" r:id="rId2"/>
    <sheet name="Phosphoric Acid Exports by Dest" sheetId="2" state="visible" r:id="rId3"/>
    <sheet name="MAP Production and Deliveries i" sheetId="3" state="visible" r:id="rId4"/>
    <sheet name="MAP Exports by Destination " sheetId="4" state="visible" r:id="rId5"/>
    <sheet name="DAP Production and Deliveries i" sheetId="5" state="visible" r:id="rId6"/>
    <sheet name="DAP Exports by Destination " sheetId="6" state="visible" r:id="rId7"/>
    <sheet name="TSP Production and Deliveries i" sheetId="7" state="visible" r:id="rId8"/>
    <sheet name="TSP Exports by Destination 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<sst xmlns="http://schemas.openxmlformats.org/spreadsheetml/2006/main" count="596" uniqueCount="170">
  <si>
    <t>Phosphoric Acid Production and Deliveries in Major Producing Countries</t>
  </si>
  <si>
    <t>PIT/2016/1Q/P/7</t>
  </si>
  <si>
    <t>January - March 2016</t>
  </si>
  <si>
    <t>('000 metric tonnes P2O5)</t>
  </si>
  <si>
    <t>PRODUCTION</t>
  </si>
  <si>
    <t>TOTAL DELIVERIES</t>
  </si>
  <si>
    <t>HOME DELIVERIES</t>
  </si>
  <si>
    <t>EXPORTS</t>
  </si>
  <si>
    <t>1Q 2016</t>
  </si>
  <si>
    <t>%</t>
  </si>
  <si>
    <t>Africa, West Asia &amp; USA</t>
  </si>
  <si>
    <t>Brazil</t>
  </si>
  <si>
    <t>China</t>
  </si>
  <si>
    <t>f</t>
  </si>
  <si>
    <t>c</t>
  </si>
  <si>
    <t>Others</t>
  </si>
  <si>
    <t>Total (not entire world)</t>
  </si>
  <si>
    <t>Phosphoric Acid Exports by Destination </t>
  </si>
  <si>
    <t>Exporting</t>
  </si>
  <si>
    <t>countries</t>
  </si>
  <si>
    <t>TOTAL</t>
  </si>
  <si>
    <t>Importing</t>
  </si>
  <si>
    <t>Countries</t>
  </si>
  <si>
    <t>West Europe</t>
  </si>
  <si>
    <t>Belgium</t>
  </si>
  <si>
    <t>Finland</t>
  </si>
  <si>
    <t>France</t>
  </si>
  <si>
    <t>Germany</t>
  </si>
  <si>
    <t>Greece</t>
  </si>
  <si>
    <t>Italy</t>
  </si>
  <si>
    <t>Netherlands</t>
  </si>
  <si>
    <t>Norway</t>
  </si>
  <si>
    <t>Portugal</t>
  </si>
  <si>
    <t>Spain</t>
  </si>
  <si>
    <t>Sweden</t>
  </si>
  <si>
    <t>United Kingdom</t>
  </si>
  <si>
    <t>Various</t>
  </si>
  <si>
    <t>Subtotal</t>
  </si>
  <si>
    <t>Central Europe</t>
  </si>
  <si>
    <t>Bulgaria</t>
  </si>
  <si>
    <t>Croatia</t>
  </si>
  <si>
    <t>Poland</t>
  </si>
  <si>
    <t>Romania</t>
  </si>
  <si>
    <t>Serbia</t>
  </si>
  <si>
    <t>Slovenia</t>
  </si>
  <si>
    <t>E. Europe &amp; C. Asia</t>
  </si>
  <si>
    <t>Estonia</t>
  </si>
  <si>
    <t>Kazakhstan</t>
  </si>
  <si>
    <t>Lithuania</t>
  </si>
  <si>
    <t>Russia</t>
  </si>
  <si>
    <t>Ukraine</t>
  </si>
  <si>
    <t>North America</t>
  </si>
  <si>
    <t>Canada</t>
  </si>
  <si>
    <t>USA</t>
  </si>
  <si>
    <t>Latin America</t>
  </si>
  <si>
    <t>Argentina</t>
  </si>
  <si>
    <t>Chile</t>
  </si>
  <si>
    <t>Colombia</t>
  </si>
  <si>
    <t>Costa Rica</t>
  </si>
  <si>
    <t>Cuba</t>
  </si>
  <si>
    <t>Dominican Rep.</t>
  </si>
  <si>
    <t>Ecuador</t>
  </si>
  <si>
    <t>El Salvador</t>
  </si>
  <si>
    <t>Guatemala</t>
  </si>
  <si>
    <t>Mexico</t>
  </si>
  <si>
    <t>Nicaragua</t>
  </si>
  <si>
    <t>Panama</t>
  </si>
  <si>
    <t>Peru</t>
  </si>
  <si>
    <t>Venezuela</t>
  </si>
  <si>
    <t>Africa</t>
  </si>
  <si>
    <t>Algeria</t>
  </si>
  <si>
    <t>Cameroon</t>
  </si>
  <si>
    <t>Cote d'Ivoire</t>
  </si>
  <si>
    <t>Egypt</t>
  </si>
  <si>
    <t>Kenya</t>
  </si>
  <si>
    <t>Madagascar</t>
  </si>
  <si>
    <t>Nigeria</t>
  </si>
  <si>
    <t>Senegal</t>
  </si>
  <si>
    <t>South Africa</t>
  </si>
  <si>
    <t>Sudan</t>
  </si>
  <si>
    <t>Tanzania</t>
  </si>
  <si>
    <t>Tunisia</t>
  </si>
  <si>
    <t>West Asia</t>
  </si>
  <si>
    <t>Abu Dhabi, UAE</t>
  </si>
  <si>
    <t>Iran</t>
  </si>
  <si>
    <t>Israel</t>
  </si>
  <si>
    <t>Kuwait</t>
  </si>
  <si>
    <t>Saudi Arabia</t>
  </si>
  <si>
    <t>Syria</t>
  </si>
  <si>
    <t>Turkey</t>
  </si>
  <si>
    <t>South Asia</t>
  </si>
  <si>
    <t>Bangladesh</t>
  </si>
  <si>
    <t>India</t>
  </si>
  <si>
    <t>Pakistan</t>
  </si>
  <si>
    <t>East Asia</t>
  </si>
  <si>
    <t>Indonesia</t>
  </si>
  <si>
    <t>Japan</t>
  </si>
  <si>
    <t>Korea Rep.</t>
  </si>
  <si>
    <t>Malaysia</t>
  </si>
  <si>
    <t>Myanmar</t>
  </si>
  <si>
    <t>Philippines</t>
  </si>
  <si>
    <t>Singapore</t>
  </si>
  <si>
    <t>Taiwan, China</t>
  </si>
  <si>
    <t>Thailand</t>
  </si>
  <si>
    <t>Vietnam</t>
  </si>
  <si>
    <t>Oceania</t>
  </si>
  <si>
    <t>Australia</t>
  </si>
  <si>
    <t>New Zealand</t>
  </si>
  <si>
    <t>WORLD TOTAL</t>
  </si>
  <si>
    <t>Total 2015</t>
  </si>
  <si>
    <t>%Variation</t>
  </si>
  <si>
    <t>%Variation 2016/2015</t>
  </si>
  <si>
    <t>2016/2015</t>
  </si>
  <si>
    <t>2015/2014</t>
  </si>
  <si>
    <t>Total 2014</t>
  </si>
  <si>
    <t>%Variation 2015/2014</t>
  </si>
  <si>
    <t>MAP Production and Deliveries in Major Producing Countries</t>
  </si>
  <si>
    <t>MAP Exports by Destination </t>
  </si>
  <si>
    <t>Austria</t>
  </si>
  <si>
    <t>Iceland</t>
  </si>
  <si>
    <t>Switzerland</t>
  </si>
  <si>
    <t>Czech. Rep.</t>
  </si>
  <si>
    <t>Hungary</t>
  </si>
  <si>
    <t>Montenegro</t>
  </si>
  <si>
    <t>Azerbaijan</t>
  </si>
  <si>
    <t>Belarus</t>
  </si>
  <si>
    <t>Georgia</t>
  </si>
  <si>
    <t>Kyrgyzstan</t>
  </si>
  <si>
    <t>Latvia</t>
  </si>
  <si>
    <t>Moldavia</t>
  </si>
  <si>
    <t>Honduras</t>
  </si>
  <si>
    <t>Paraguay</t>
  </si>
  <si>
    <t>Uruguay</t>
  </si>
  <si>
    <t>Congo</t>
  </si>
  <si>
    <t>Djibouti</t>
  </si>
  <si>
    <t>Ethiopia</t>
  </si>
  <si>
    <t>Mauritius</t>
  </si>
  <si>
    <t>Morocco</t>
  </si>
  <si>
    <t>Mozambique</t>
  </si>
  <si>
    <t>Togo</t>
  </si>
  <si>
    <t>Zimbabwe</t>
  </si>
  <si>
    <t>Jordan</t>
  </si>
  <si>
    <t>Lebanon</t>
  </si>
  <si>
    <t>Oman</t>
  </si>
  <si>
    <t>Korea DPR</t>
  </si>
  <si>
    <t>Mongolia</t>
  </si>
  <si>
    <t>DAP Production and Deliveries in Major Producing Countries</t>
  </si>
  <si>
    <t>DAP Exports by Destination </t>
  </si>
  <si>
    <t>USA,  Africa &amp; West Asia</t>
  </si>
  <si>
    <t>Denmark</t>
  </si>
  <si>
    <t>Ireland</t>
  </si>
  <si>
    <t>Luxemburg</t>
  </si>
  <si>
    <t>Albania</t>
  </si>
  <si>
    <t>Slovakia</t>
  </si>
  <si>
    <t>Belize</t>
  </si>
  <si>
    <t>Guadeloupe</t>
  </si>
  <si>
    <t>Jamaica</t>
  </si>
  <si>
    <t>Martinique</t>
  </si>
  <si>
    <t>Puerto Rico</t>
  </si>
  <si>
    <t>Libya</t>
  </si>
  <si>
    <t>Afghanistan</t>
  </si>
  <si>
    <t>Iraq</t>
  </si>
  <si>
    <t>Nepal</t>
  </si>
  <si>
    <t>Sri Lanka</t>
  </si>
  <si>
    <t>Fiji</t>
  </si>
  <si>
    <t>TSP Production and Deliveries in Major Producing Countries</t>
  </si>
  <si>
    <t>n</t>
  </si>
  <si>
    <t>TSP Exports by Destination </t>
  </si>
  <si>
    <t>Guyana</t>
  </si>
  <si>
    <t>Ghana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</si>
</sst>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%"/>
    <numFmt numFmtId="167" formatCode="0%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i val="true"/>
      <sz val="14"/>
      <color rgb="FF000000"/>
      <name val="Arial"/>
      <family val="2"/>
      <charset val="1"/>
    </font>
    <font>
      <sz val="18"/>
      <color rgb="FFFF0000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3"/>
      <color rgb="FF000000"/>
      <name val="Arial"/>
      <family val="2"/>
      <charset val="1"/>
    </font>
    <font>
      <i val="true"/>
      <sz val="13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096118"/>
      </left>
      <right/>
      <top style="thin">
        <color rgb="FF096118"/>
      </top>
      <bottom style="thin">
        <color rgb="FF096118"/>
      </bottom>
      <diagonal/>
    </border>
    <border diagonalUp="false" diagonalDown="false">
      <left/>
      <right/>
      <top style="thin">
        <color rgb="FF096118"/>
      </top>
      <bottom style="thin">
        <color rgb="FF096118"/>
      </bottom>
      <diagonal/>
    </border>
    <border diagonalUp="false" diagonalDown="false">
      <left style="thin">
        <color rgb="FF096118"/>
      </left>
      <right style="thin">
        <color rgb="FF096118"/>
      </right>
      <top style="thin">
        <color rgb="FF096118"/>
      </top>
      <bottom style="thin">
        <color rgb="FF096118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>
        <color rgb="FF096118"/>
      </right>
      <top style="thin">
        <color rgb="FF096118"/>
      </top>
      <bottom style="thin">
        <color rgb="FF096118"/>
      </bottom>
      <diagonal/>
    </border>
    <border diagonalUp="false" diagonalDown="false">
      <left style="thin">
        <color rgb="FF096118"/>
      </left>
      <right style="thin">
        <color rgb="FF096118"/>
      </right>
      <top style="thin">
        <color rgb="FF096118"/>
      </top>
      <bottom/>
      <diagonal/>
    </border>
    <border diagonalUp="false" diagonalDown="false">
      <left/>
      <right/>
      <top/>
      <bottom style="thin">
        <color rgb="FFD3D3D3"/>
      </bottom>
      <diagonal/>
    </border>
    <border diagonalUp="false" diagonalDown="false">
      <left style="thin">
        <color rgb="FF096118"/>
      </left>
      <right style="thin">
        <color rgb="FF096118"/>
      </right>
      <top/>
      <bottom/>
      <diagonal/>
    </border>
    <border diagonalUp="false" diagonalDown="false">
      <left style="thin">
        <color rgb="FF096118"/>
      </left>
      <right style="thin">
        <color rgb="FF096118"/>
      </right>
      <top/>
      <bottom style="thin">
        <color rgb="FF096118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7" fillId="3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3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3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4" fillId="3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3" fillId="3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7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2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14" fillId="2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3" fillId="2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7" fillId="3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3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14" fillId="3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3" fillId="3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7" fillId="2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2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4" fillId="2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3" fillId="2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3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3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3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4" fillId="3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3" fillId="3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bottom" textRotation="80" wrapText="true" indent="0" shrinkToFit="false"/>
      <protection locked="true" hidden="false"/>
    </xf>
    <xf numFmtId="164" fontId="1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4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17" fillId="3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6" fillId="3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7" fillId="3" borderId="15" xfId="0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17" fillId="3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7" fillId="3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16" fillId="3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2" borderId="15" xfId="0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17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7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16" fillId="2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2" borderId="2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17" fillId="2" borderId="1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6" fillId="2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6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3" borderId="11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17" fillId="3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6" fillId="3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6" fillId="3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true">
      <alignment horizontal="right" vertical="center" textRotation="0" wrapText="false" indent="2" shrinkToFit="false"/>
      <protection locked="true" hidden="false"/>
    </xf>
    <xf numFmtId="164" fontId="18" fillId="2" borderId="0" xfId="0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5" fontId="18" fillId="2" borderId="0" xfId="0" applyFont="true" applyBorder="false" applyAlignment="true" applyProtection="true">
      <alignment horizontal="right" vertical="center" textRotation="0" wrapText="false" indent="2" shrinkToFit="false"/>
      <protection locked="true" hidden="false"/>
    </xf>
    <xf numFmtId="164" fontId="19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3" borderId="19" xfId="19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7" fontId="18" fillId="3" borderId="0" xfId="19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2" borderId="2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9" fillId="3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96118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5"/>
  <cols>
    <col collapsed="false" hidden="false" max="1" min="1" style="0" width="34.8582995951417"/>
    <col collapsed="false" hidden="false" max="2" min="2" style="0" width="1.28744939271255"/>
    <col collapsed="false" hidden="false" max="3" min="3" style="0" width="7.57085020242915"/>
    <col collapsed="false" hidden="false" max="4" min="4" style="0" width="1"/>
    <col collapsed="false" hidden="false" max="5" min="5" style="0" width="7.57085020242915"/>
    <col collapsed="false" hidden="false" max="6" min="6" style="0" width="2"/>
    <col collapsed="false" hidden="false" max="7" min="7" style="0" width="7.57085020242915"/>
    <col collapsed="false" hidden="false" max="8" min="8" style="0" width="2"/>
    <col collapsed="false" hidden="false" max="9" min="9" style="0" width="8.71255060728745"/>
    <col collapsed="false" hidden="false" max="10" min="10" style="0" width="0.42914979757085"/>
    <col collapsed="false" hidden="false" max="11" min="11" style="0" width="7.57085020242915"/>
    <col collapsed="false" hidden="false" max="12" min="12" style="0" width="1"/>
    <col collapsed="false" hidden="false" max="13" min="13" style="0" width="7.57085020242915"/>
    <col collapsed="false" hidden="false" max="14" min="14" style="0" width="1"/>
    <col collapsed="false" hidden="false" max="15" min="15" style="0" width="7.57085020242915"/>
    <col collapsed="false" hidden="false" max="16" min="16" style="0" width="1"/>
    <col collapsed="false" hidden="false" max="17" min="17" style="0" width="8.71255060728745"/>
    <col collapsed="false" hidden="false" max="18" min="18" style="0" width="0.42914979757085"/>
    <col collapsed="false" hidden="false" max="19" min="19" style="0" width="7.57085020242915"/>
    <col collapsed="false" hidden="false" max="20" min="20" style="0" width="1"/>
    <col collapsed="false" hidden="false" max="21" min="21" style="0" width="7.57085020242915"/>
    <col collapsed="false" hidden="false" max="22" min="22" style="0" width="1"/>
    <col collapsed="false" hidden="false" max="23" min="23" style="0" width="7.57085020242915"/>
    <col collapsed="false" hidden="false" max="24" min="24" style="0" width="1"/>
    <col collapsed="false" hidden="false" max="25" min="25" style="0" width="8.71255060728745"/>
    <col collapsed="false" hidden="false" max="26" min="26" style="0" width="0.42914979757085"/>
    <col collapsed="false" hidden="false" max="27" min="27" style="0" width="6.42914979757085"/>
    <col collapsed="false" hidden="false" max="28" min="28" style="0" width="2"/>
    <col collapsed="false" hidden="false" max="29" min="29" style="0" width="6.42914979757085"/>
    <col collapsed="false" hidden="false" max="30" min="30" style="0" width="2"/>
    <col collapsed="false" hidden="false" max="31" min="31" style="0" width="7.57085020242915"/>
    <col collapsed="false" hidden="false" max="32" min="32" style="0" width="1"/>
    <col collapsed="false" hidden="false" max="33" min="33" style="0" width="8.71255060728745"/>
    <col collapsed="false" hidden="false" max="1025" min="34" style="0" width="9.1417004048583"/>
  </cols>
  <sheetData>
    <row r="1" customFormat="false" ht="23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 t="s">
        <v>1</v>
      </c>
    </row>
    <row r="2" customFormat="false" ht="18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</row>
    <row r="3" customFormat="false" ht="18" hidden="false" customHeight="false" outlineLevel="0" collapsed="false">
      <c r="A3" s="3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"/>
    </row>
    <row r="5" customFormat="false" ht="18.75" hidden="false" customHeight="false" outlineLevel="0" collapsed="false">
      <c r="A5" s="5"/>
      <c r="B5" s="5"/>
      <c r="C5" s="6" t="s">
        <v>4</v>
      </c>
      <c r="D5" s="6"/>
      <c r="E5" s="6"/>
      <c r="F5" s="6"/>
      <c r="G5" s="6"/>
      <c r="H5" s="6"/>
      <c r="I5" s="6"/>
      <c r="J5" s="5"/>
      <c r="K5" s="6" t="s">
        <v>5</v>
      </c>
      <c r="L5" s="6"/>
      <c r="M5" s="6"/>
      <c r="N5" s="6"/>
      <c r="O5" s="6"/>
      <c r="P5" s="6"/>
      <c r="Q5" s="6"/>
      <c r="R5" s="5"/>
      <c r="S5" s="6" t="s">
        <v>6</v>
      </c>
      <c r="T5" s="6"/>
      <c r="U5" s="6"/>
      <c r="V5" s="6"/>
      <c r="W5" s="6"/>
      <c r="X5" s="6"/>
      <c r="Y5" s="6"/>
      <c r="Z5" s="5"/>
      <c r="AA5" s="6" t="s">
        <v>7</v>
      </c>
      <c r="AB5" s="6"/>
      <c r="AC5" s="6"/>
      <c r="AD5" s="6"/>
      <c r="AE5" s="6"/>
      <c r="AF5" s="6"/>
      <c r="AG5" s="6"/>
    </row>
    <row r="6" customFormat="false" ht="33.95" hidden="false" customHeight="true" outlineLevel="0" collapsed="false">
      <c r="A6" s="7" t="s">
        <v>8</v>
      </c>
      <c r="C6" s="8" t="n">
        <v>2014</v>
      </c>
      <c r="D6" s="8"/>
      <c r="E6" s="9" t="n">
        <v>2015</v>
      </c>
      <c r="F6" s="9"/>
      <c r="G6" s="10" t="n">
        <v>2016</v>
      </c>
      <c r="H6" s="10"/>
      <c r="I6" s="11" t="s">
        <v>9</v>
      </c>
      <c r="K6" s="8" t="n">
        <v>2014</v>
      </c>
      <c r="L6" s="8"/>
      <c r="M6" s="9" t="n">
        <v>2015</v>
      </c>
      <c r="N6" s="9"/>
      <c r="O6" s="10" t="n">
        <v>2016</v>
      </c>
      <c r="P6" s="10"/>
      <c r="Q6" s="11" t="s">
        <v>9</v>
      </c>
      <c r="S6" s="8" t="n">
        <v>2014</v>
      </c>
      <c r="T6" s="8"/>
      <c r="U6" s="9" t="n">
        <v>2015</v>
      </c>
      <c r="V6" s="9"/>
      <c r="W6" s="10" t="n">
        <v>2016</v>
      </c>
      <c r="X6" s="10"/>
      <c r="Y6" s="11" t="s">
        <v>9</v>
      </c>
      <c r="AA6" s="8" t="n">
        <v>2014</v>
      </c>
      <c r="AB6" s="8"/>
      <c r="AC6" s="9" t="n">
        <v>2015</v>
      </c>
      <c r="AD6" s="9"/>
      <c r="AE6" s="10" t="n">
        <v>2016</v>
      </c>
      <c r="AF6" s="10"/>
      <c r="AG6" s="11" t="s">
        <v>9</v>
      </c>
    </row>
    <row r="7" customFormat="false" ht="15" hidden="false" customHeight="false" outlineLevel="0" collapsed="false">
      <c r="A7" s="12" t="s">
        <v>10</v>
      </c>
      <c r="B7" s="13"/>
      <c r="C7" s="14" t="n">
        <v>3829.216</v>
      </c>
      <c r="D7" s="15"/>
      <c r="E7" s="14" t="n">
        <v>3724.606</v>
      </c>
      <c r="F7" s="15"/>
      <c r="G7" s="16" t="n">
        <v>3977.835</v>
      </c>
      <c r="H7" s="15"/>
      <c r="I7" s="17" t="n">
        <f aca="false">IF(OR(E7=0,E7="-"),"-",IF(G7="-",(0-E7)/E7,(G7-E7)/E7))</f>
        <v>0.0679881308251127</v>
      </c>
      <c r="K7" s="14" t="n">
        <v>3829.216</v>
      </c>
      <c r="L7" s="15"/>
      <c r="M7" s="14" t="n">
        <v>3724.606</v>
      </c>
      <c r="N7" s="15"/>
      <c r="O7" s="16" t="n">
        <v>3977.835</v>
      </c>
      <c r="P7" s="15"/>
      <c r="Q7" s="17" t="n">
        <f aca="false">IF(OR(M7=0,M7="-"),"-",IF(O7="-",(0-M7)/M7,(O7-M7)/M7))</f>
        <v>0.0679881308251127</v>
      </c>
      <c r="S7" s="14" t="n">
        <v>3090.275</v>
      </c>
      <c r="T7" s="15"/>
      <c r="U7" s="14" t="n">
        <v>3023.721</v>
      </c>
      <c r="V7" s="15"/>
      <c r="W7" s="16" t="n">
        <v>3058.638</v>
      </c>
      <c r="X7" s="15"/>
      <c r="Y7" s="17" t="n">
        <f aca="false">IF(OR(U7=0,U7="-"),"-",IF(W7="-",(0-U7)/U7,(W7-U7)/U7))</f>
        <v>0.011547692396223</v>
      </c>
      <c r="AA7" s="14" t="n">
        <v>738.941</v>
      </c>
      <c r="AB7" s="15"/>
      <c r="AC7" s="14" t="n">
        <v>700.885</v>
      </c>
      <c r="AD7" s="15"/>
      <c r="AE7" s="16" t="n">
        <v>919.197</v>
      </c>
      <c r="AF7" s="15"/>
      <c r="AG7" s="17" t="n">
        <f aca="false">IF(OR(AC7=0,AC7="-"),"-",IF(AE7="-",(0-AC7)/AC7,(AE7-AC7)/AC7))</f>
        <v>0.311480485386333</v>
      </c>
    </row>
    <row r="8" customFormat="false" ht="15" hidden="false" customHeight="false" outlineLevel="0" collapsed="false">
      <c r="A8" s="18" t="s">
        <v>11</v>
      </c>
      <c r="B8" s="19"/>
      <c r="C8" s="20" t="n">
        <v>266.9</v>
      </c>
      <c r="D8" s="21"/>
      <c r="E8" s="20" t="n">
        <v>310.3</v>
      </c>
      <c r="F8" s="21"/>
      <c r="G8" s="22" t="n">
        <v>300.15</v>
      </c>
      <c r="H8" s="21"/>
      <c r="I8" s="23" t="n">
        <f aca="false">IF(OR(E8=0,E8="-"),"-",IF(G8="-",(0-E8)/E8,(G8-E8)/E8))</f>
        <v>-0.0327102803738319</v>
      </c>
      <c r="K8" s="20" t="n">
        <v>266.9</v>
      </c>
      <c r="L8" s="21"/>
      <c r="M8" s="20" t="n">
        <v>310.3</v>
      </c>
      <c r="N8" s="21"/>
      <c r="O8" s="22" t="n">
        <v>300.15</v>
      </c>
      <c r="P8" s="21"/>
      <c r="Q8" s="23" t="n">
        <f aca="false">IF(OR(M8=0,M8="-"),"-",IF(O8="-",(0-M8)/M8,(O8-M8)/M8))</f>
        <v>-0.0327102803738319</v>
      </c>
      <c r="S8" s="20" t="n">
        <v>266.9</v>
      </c>
      <c r="T8" s="21"/>
      <c r="U8" s="20" t="n">
        <v>310.3</v>
      </c>
      <c r="V8" s="21"/>
      <c r="W8" s="22" t="n">
        <v>300.15</v>
      </c>
      <c r="X8" s="21"/>
      <c r="Y8" s="23" t="n">
        <f aca="false">IF(OR(U8=0,U8="-"),"-",IF(W8="-",(0-U8)/U8,(W8-U8)/U8))</f>
        <v>-0.0327102803738319</v>
      </c>
      <c r="AA8" s="20" t="n">
        <v>0</v>
      </c>
      <c r="AB8" s="21"/>
      <c r="AC8" s="20" t="n">
        <v>0</v>
      </c>
      <c r="AD8" s="21"/>
      <c r="AE8" s="22" t="n">
        <v>0</v>
      </c>
      <c r="AF8" s="21"/>
      <c r="AG8" s="23" t="str">
        <f aca="false">IF(OR(AC8=0,AC8="-"),"-",IF(AE8="-",(0-AC8)/AC8,(AE8-AC8)/AC8))</f>
        <v>-</v>
      </c>
    </row>
    <row r="9" customFormat="false" ht="15" hidden="false" customHeight="false" outlineLevel="0" collapsed="false">
      <c r="A9" s="24" t="s">
        <v>12</v>
      </c>
      <c r="B9" s="25"/>
      <c r="C9" s="26" t="n">
        <v>3550.0005</v>
      </c>
      <c r="D9" s="27"/>
      <c r="E9" s="26" t="n">
        <v>3999.996</v>
      </c>
      <c r="F9" s="27" t="s">
        <v>13</v>
      </c>
      <c r="G9" s="28" t="n">
        <v>3899.988</v>
      </c>
      <c r="H9" s="27"/>
      <c r="I9" s="29" t="n">
        <f aca="false">IF(OR(E9=0,E9="-"),"-",IF(G9="-",(0-E9)/E9,(G9-E9)/E9))</f>
        <v>-0.0250020250020251</v>
      </c>
      <c r="K9" s="26" t="n">
        <v>3550.0005</v>
      </c>
      <c r="L9" s="27"/>
      <c r="M9" s="26" t="n">
        <v>3999.996</v>
      </c>
      <c r="N9" s="27"/>
      <c r="O9" s="28" t="n">
        <v>3899.988</v>
      </c>
      <c r="P9" s="27"/>
      <c r="Q9" s="29" t="n">
        <f aca="false">IF(OR(M9=0,M9="-"),"-",IF(O9="-",(0-M9)/M9,(O9-M9)/M9))</f>
        <v>-0.0250020250020251</v>
      </c>
      <c r="S9" s="26" t="n">
        <v>3473.39178</v>
      </c>
      <c r="T9" s="27"/>
      <c r="U9" s="26" t="n">
        <v>3928.311</v>
      </c>
      <c r="V9" s="27"/>
      <c r="W9" s="28" t="n">
        <v>3826.845</v>
      </c>
      <c r="X9" s="27"/>
      <c r="Y9" s="29" t="n">
        <f aca="false">IF(OR(U9=0,U9="-"),"-",IF(W9="-",(0-U9)/U9,(W9-U9)/U9))</f>
        <v>-0.0258294213467315</v>
      </c>
      <c r="AA9" s="26" t="n">
        <v>76.60872</v>
      </c>
      <c r="AB9" s="27" t="s">
        <v>14</v>
      </c>
      <c r="AC9" s="26" t="n">
        <v>71.685</v>
      </c>
      <c r="AD9" s="27" t="s">
        <v>14</v>
      </c>
      <c r="AE9" s="28" t="n">
        <v>73.143</v>
      </c>
      <c r="AF9" s="27"/>
      <c r="AG9" s="29" t="n">
        <f aca="false">IF(OR(AC9=0,AC9="-"),"-",IF(AE9="-",(0-AC9)/AC9,(AE9-AC9)/AC9))</f>
        <v>0.0203389830508474</v>
      </c>
    </row>
    <row r="10" customFormat="false" ht="15" hidden="false" customHeight="false" outlineLevel="0" collapsed="false">
      <c r="A10" s="30" t="s">
        <v>15</v>
      </c>
      <c r="B10" s="31"/>
      <c r="C10" s="32" t="n">
        <v>1009.176</v>
      </c>
      <c r="D10" s="33"/>
      <c r="E10" s="32" t="n">
        <v>1062.224</v>
      </c>
      <c r="F10" s="33"/>
      <c r="G10" s="34" t="n">
        <v>1184.099</v>
      </c>
      <c r="H10" s="33"/>
      <c r="I10" s="35" t="n">
        <f aca="false">IF(OR(E10=0,E10="-"),"-",IF(G10="-",(0-E10)/E10,(G10-E10)/E10))</f>
        <v>0.114735686634834</v>
      </c>
      <c r="K10" s="32" t="n">
        <v>1009.176</v>
      </c>
      <c r="L10" s="33"/>
      <c r="M10" s="32" t="n">
        <v>1062.224</v>
      </c>
      <c r="N10" s="33"/>
      <c r="O10" s="34" t="n">
        <v>1184.099</v>
      </c>
      <c r="P10" s="33"/>
      <c r="Q10" s="35" t="n">
        <f aca="false">IF(OR(M10=0,M10="-"),"-",IF(O10="-",(0-M10)/M10,(O10-M10)/M10))</f>
        <v>0.114735686634834</v>
      </c>
      <c r="S10" s="32" t="n">
        <v>985.676</v>
      </c>
      <c r="T10" s="33"/>
      <c r="U10" s="32" t="n">
        <v>1054.124</v>
      </c>
      <c r="V10" s="33"/>
      <c r="W10" s="34" t="n">
        <v>1176.199</v>
      </c>
      <c r="X10" s="33"/>
      <c r="Y10" s="35" t="n">
        <f aca="false">IF(OR(U10=0,U10="-"),"-",IF(W10="-",(0-U10)/U10,(W10-U10)/U10))</f>
        <v>0.115807058752101</v>
      </c>
      <c r="AA10" s="32" t="n">
        <v>23.5</v>
      </c>
      <c r="AB10" s="33"/>
      <c r="AC10" s="32" t="n">
        <v>8.1</v>
      </c>
      <c r="AD10" s="33"/>
      <c r="AE10" s="34" t="n">
        <v>7.9</v>
      </c>
      <c r="AF10" s="33"/>
      <c r="AG10" s="35" t="n">
        <f aca="false">IF(OR(AC10=0,AC10="-"),"-",IF(AE10="-",(0-AC10)/AC10,(AE10-AC10)/AC10))</f>
        <v>-0.0246913580246913</v>
      </c>
    </row>
    <row r="12" customFormat="false" ht="18" hidden="false" customHeight="false" outlineLevel="0" collapsed="false">
      <c r="A12" s="36" t="s">
        <v>16</v>
      </c>
      <c r="B12" s="37"/>
      <c r="C12" s="38" t="n">
        <f aca="false">C7+C8+C9+C10</f>
        <v>8655.2925</v>
      </c>
      <c r="D12" s="39"/>
      <c r="E12" s="38" t="n">
        <f aca="false">E7+E8+E9+E10</f>
        <v>9097.126</v>
      </c>
      <c r="F12" s="39"/>
      <c r="G12" s="40" t="n">
        <f aca="false">G7+G8+G9+G10</f>
        <v>9362.072</v>
      </c>
      <c r="H12" s="39"/>
      <c r="I12" s="41" t="n">
        <f aca="false">IF(E12*1=0,"-",(G12-E12)/E12)</f>
        <v>0.0291241431634562</v>
      </c>
      <c r="K12" s="38" t="n">
        <f aca="false">K7+K8+K9+K10</f>
        <v>8655.2925</v>
      </c>
      <c r="L12" s="39"/>
      <c r="M12" s="38" t="n">
        <f aca="false">M7+M8+M9+M10</f>
        <v>9097.126</v>
      </c>
      <c r="N12" s="39"/>
      <c r="O12" s="40" t="n">
        <f aca="false">O7+O8+O9+O10</f>
        <v>9362.072</v>
      </c>
      <c r="P12" s="39"/>
      <c r="Q12" s="41" t="n">
        <f aca="false">IF(M12*1=0,"-",(O12-M12)/M12)</f>
        <v>0.0291241431634562</v>
      </c>
      <c r="S12" s="38" t="n">
        <f aca="false">S7+S8+S9+S10</f>
        <v>7816.24278</v>
      </c>
      <c r="T12" s="39"/>
      <c r="U12" s="38" t="n">
        <f aca="false">U7+U8+U9+U10</f>
        <v>8316.456</v>
      </c>
      <c r="V12" s="39"/>
      <c r="W12" s="40" t="n">
        <f aca="false">W7+W8+W9+W10</f>
        <v>8361.832</v>
      </c>
      <c r="X12" s="39"/>
      <c r="Y12" s="41" t="n">
        <f aca="false">IF(U12*1=0,"-",(W12-U12)/U12)</f>
        <v>0.00545617027252957</v>
      </c>
      <c r="AA12" s="38" t="n">
        <f aca="false">AA7+AA8+AA9+AA10</f>
        <v>839.04972</v>
      </c>
      <c r="AB12" s="39"/>
      <c r="AC12" s="38" t="n">
        <f aca="false">AC7+AC8+AC9+AC10</f>
        <v>780.67</v>
      </c>
      <c r="AD12" s="39"/>
      <c r="AE12" s="40" t="n">
        <f aca="false">AE7+AE8+AE9+AE10</f>
        <v>1000.24</v>
      </c>
      <c r="AF12" s="39"/>
      <c r="AG12" s="41" t="n">
        <f aca="false">IF(AC12*1=0,"-",(AE12-AC12)/AC12)</f>
        <v>0.281258406240793</v>
      </c>
    </row>
  </sheetData>
  <mergeCells count="19">
    <mergeCell ref="A1:AF1"/>
    <mergeCell ref="A2:AF2"/>
    <mergeCell ref="A3:AF3"/>
    <mergeCell ref="C5:I5"/>
    <mergeCell ref="K5:Q5"/>
    <mergeCell ref="S5:Y5"/>
    <mergeCell ref="AA5:AG5"/>
    <mergeCell ref="C6:D6"/>
    <mergeCell ref="E6:F6"/>
    <mergeCell ref="G6:H6"/>
    <mergeCell ref="K6:L6"/>
    <mergeCell ref="M6:N6"/>
    <mergeCell ref="O6:P6"/>
    <mergeCell ref="S6:T6"/>
    <mergeCell ref="U6:V6"/>
    <mergeCell ref="W6:X6"/>
    <mergeCell ref="AA6:AB6"/>
    <mergeCell ref="AC6:AD6"/>
    <mergeCell ref="AE6:AF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3"/>
  <sheetViews>
    <sheetView windowProtection="false"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123" activeCellId="0" sqref="A123"/>
    </sheetView>
  </sheetViews>
  <sheetFormatPr defaultRowHeight="15"/>
  <cols>
    <col collapsed="false" hidden="false" max="1" min="1" style="0" width="23.8502024291498"/>
    <col collapsed="false" hidden="false" max="3" min="2" style="0" width="1.57085020242915"/>
    <col collapsed="false" hidden="false" max="7" min="4" style="0" width="8.1417004048583"/>
    <col collapsed="false" hidden="false" max="10" min="8" style="0" width="10.7125506072875"/>
    <col collapsed="false" hidden="false" max="1025" min="11" style="0" width="9.1417004048583"/>
  </cols>
  <sheetData>
    <row r="1" customFormat="false" ht="23.25" hidden="false" customHeight="false" outlineLevel="0" collapsed="false">
      <c r="A1" s="1" t="s">
        <v>17</v>
      </c>
      <c r="B1" s="1"/>
      <c r="C1" s="1"/>
      <c r="D1" s="1"/>
      <c r="E1" s="1"/>
      <c r="F1" s="1"/>
      <c r="G1" s="1"/>
      <c r="H1" s="1"/>
      <c r="I1" s="1"/>
      <c r="J1" s="2" t="s">
        <v>1</v>
      </c>
    </row>
    <row r="2" customFormat="false" ht="18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4"/>
    </row>
    <row r="3" customFormat="false" ht="18" hidden="false" customHeight="false" outlineLevel="0" collapsed="false">
      <c r="A3" s="3" t="s">
        <v>3</v>
      </c>
      <c r="B3" s="3"/>
      <c r="C3" s="3"/>
      <c r="D3" s="3"/>
      <c r="E3" s="3"/>
      <c r="F3" s="3"/>
      <c r="G3" s="3"/>
      <c r="H3" s="3"/>
      <c r="I3" s="3"/>
      <c r="J3" s="4"/>
    </row>
    <row r="5" customFormat="false" ht="51" hidden="false" customHeight="true" outlineLevel="0" collapsed="false">
      <c r="A5" s="7" t="s">
        <v>8</v>
      </c>
      <c r="B5" s="42" t="s">
        <v>18</v>
      </c>
      <c r="C5" s="42" t="s">
        <v>19</v>
      </c>
      <c r="D5" s="43" t="s">
        <v>10</v>
      </c>
      <c r="E5" s="43" t="s">
        <v>11</v>
      </c>
      <c r="F5" s="43" t="s">
        <v>12</v>
      </c>
      <c r="G5" s="43" t="s">
        <v>15</v>
      </c>
      <c r="H5" s="44" t="s">
        <v>20</v>
      </c>
      <c r="I5" s="44" t="s">
        <v>20</v>
      </c>
      <c r="J5" s="44" t="s">
        <v>20</v>
      </c>
    </row>
    <row r="6" customFormat="false" ht="15" hidden="false" customHeight="false" outlineLevel="0" collapsed="false">
      <c r="A6" s="45" t="s">
        <v>21</v>
      </c>
      <c r="B6" s="42"/>
      <c r="C6" s="42"/>
      <c r="D6" s="42"/>
      <c r="E6" s="42"/>
      <c r="F6" s="42"/>
      <c r="G6" s="42"/>
      <c r="H6" s="42"/>
      <c r="I6" s="42"/>
      <c r="J6" s="42"/>
    </row>
    <row r="7" customFormat="false" ht="15.75" hidden="false" customHeight="false" outlineLevel="0" collapsed="false">
      <c r="A7" s="45" t="s">
        <v>22</v>
      </c>
      <c r="B7" s="42"/>
      <c r="C7" s="42"/>
      <c r="D7" s="42"/>
      <c r="E7" s="42"/>
      <c r="F7" s="42"/>
      <c r="G7" s="42"/>
      <c r="H7" s="46" t="n">
        <v>2016</v>
      </c>
      <c r="I7" s="46" t="n">
        <v>2015</v>
      </c>
      <c r="J7" s="46" t="n">
        <v>2014</v>
      </c>
    </row>
    <row r="8" customFormat="false" ht="15.75" hidden="false" customHeight="false" outlineLevel="0" collapsed="false">
      <c r="A8" s="47" t="s">
        <v>23</v>
      </c>
      <c r="B8" s="48"/>
      <c r="C8" s="48"/>
      <c r="D8" s="48"/>
      <c r="E8" s="48"/>
      <c r="F8" s="48"/>
      <c r="G8" s="48"/>
      <c r="H8" s="49"/>
      <c r="I8" s="50"/>
      <c r="J8" s="50"/>
    </row>
    <row r="9" customFormat="false" ht="15.75" hidden="false" customHeight="false" outlineLevel="0" collapsed="false">
      <c r="A9" s="51" t="s">
        <v>24</v>
      </c>
      <c r="B9" s="52"/>
      <c r="C9" s="52"/>
      <c r="D9" s="53" t="n">
        <v>35.021</v>
      </c>
      <c r="E9" s="53" t="n">
        <v>0</v>
      </c>
      <c r="F9" s="53" t="n">
        <v>1.3716</v>
      </c>
      <c r="G9" s="53" t="n">
        <v>0</v>
      </c>
      <c r="H9" s="54" t="n">
        <f aca="false">SUM(D9,E9,F9,G9)</f>
        <v>36.3926</v>
      </c>
      <c r="I9" s="53" t="n">
        <v>23.4806</v>
      </c>
      <c r="J9" s="53" t="n">
        <v>21.57736</v>
      </c>
      <c r="K9" s="52"/>
      <c r="L9" s="52"/>
    </row>
    <row r="10" customFormat="false" ht="15.75" hidden="false" customHeight="false" outlineLevel="0" collapsed="false">
      <c r="A10" s="55" t="s">
        <v>25</v>
      </c>
      <c r="B10" s="56"/>
      <c r="C10" s="56"/>
      <c r="D10" s="57" t="n">
        <v>0</v>
      </c>
      <c r="E10" s="57" t="n">
        <v>0</v>
      </c>
      <c r="F10" s="57" t="n">
        <v>0</v>
      </c>
      <c r="G10" s="57" t="n">
        <v>0</v>
      </c>
      <c r="H10" s="58" t="n">
        <f aca="false">SUM(D10,E10,F10,G10)</f>
        <v>0</v>
      </c>
      <c r="I10" s="57" t="n">
        <v>0.0594</v>
      </c>
      <c r="J10" s="57" t="n">
        <v>0.07344</v>
      </c>
    </row>
    <row r="11" customFormat="false" ht="15.75" hidden="false" customHeight="false" outlineLevel="0" collapsed="false">
      <c r="A11" s="51" t="s">
        <v>26</v>
      </c>
      <c r="B11" s="52"/>
      <c r="C11" s="52"/>
      <c r="D11" s="53" t="n">
        <v>47.199</v>
      </c>
      <c r="E11" s="53" t="n">
        <v>0</v>
      </c>
      <c r="F11" s="53" t="n">
        <v>0</v>
      </c>
      <c r="G11" s="53" t="n">
        <v>0</v>
      </c>
      <c r="H11" s="54" t="n">
        <f aca="false">SUM(D11,E11,F11,G11)</f>
        <v>47.199</v>
      </c>
      <c r="I11" s="53" t="n">
        <v>39.501</v>
      </c>
      <c r="J11" s="53" t="n">
        <v>50.14</v>
      </c>
    </row>
    <row r="12" customFormat="false" ht="15.75" hidden="false" customHeight="false" outlineLevel="0" collapsed="false">
      <c r="A12" s="55" t="s">
        <v>27</v>
      </c>
      <c r="B12" s="56"/>
      <c r="C12" s="56"/>
      <c r="D12" s="57" t="n">
        <v>0</v>
      </c>
      <c r="E12" s="57" t="n">
        <v>0</v>
      </c>
      <c r="F12" s="57" t="n">
        <v>0</v>
      </c>
      <c r="G12" s="57" t="n">
        <v>0</v>
      </c>
      <c r="H12" s="58" t="n">
        <f aca="false">SUM(D12,E12,F12,G12)</f>
        <v>0</v>
      </c>
      <c r="I12" s="57" t="n">
        <v>0.0486</v>
      </c>
      <c r="J12" s="57" t="n">
        <v>0</v>
      </c>
    </row>
    <row r="13" customFormat="false" ht="15.75" hidden="false" customHeight="false" outlineLevel="0" collapsed="false">
      <c r="A13" s="51" t="s">
        <v>28</v>
      </c>
      <c r="B13" s="52"/>
      <c r="C13" s="52"/>
      <c r="D13" s="53" t="n">
        <v>0</v>
      </c>
      <c r="E13" s="53" t="n">
        <v>0</v>
      </c>
      <c r="F13" s="53" t="n">
        <v>0.081</v>
      </c>
      <c r="G13" s="53" t="n">
        <v>0</v>
      </c>
      <c r="H13" s="54" t="n">
        <f aca="false">SUM(D13,E13,F13,G13)</f>
        <v>0.081</v>
      </c>
      <c r="I13" s="53" t="n">
        <v>0</v>
      </c>
      <c r="J13" s="53" t="n">
        <v>0</v>
      </c>
    </row>
    <row r="14" customFormat="false" ht="15.75" hidden="false" customHeight="false" outlineLevel="0" collapsed="false">
      <c r="A14" s="55" t="s">
        <v>29</v>
      </c>
      <c r="B14" s="56"/>
      <c r="C14" s="56"/>
      <c r="D14" s="57" t="n">
        <v>11.248</v>
      </c>
      <c r="E14" s="57" t="n">
        <v>0</v>
      </c>
      <c r="F14" s="57" t="n">
        <v>0.4212</v>
      </c>
      <c r="G14" s="57" t="n">
        <v>0</v>
      </c>
      <c r="H14" s="58" t="n">
        <f aca="false">SUM(D14,E14,F14,G14)</f>
        <v>11.6692</v>
      </c>
      <c r="I14" s="57" t="n">
        <v>9.0112</v>
      </c>
      <c r="J14" s="57" t="n">
        <v>7.44308</v>
      </c>
    </row>
    <row r="15" customFormat="false" ht="15.75" hidden="false" customHeight="false" outlineLevel="0" collapsed="false">
      <c r="A15" s="51" t="s">
        <v>30</v>
      </c>
      <c r="B15" s="52"/>
      <c r="C15" s="52"/>
      <c r="D15" s="53" t="n">
        <v>29.438</v>
      </c>
      <c r="E15" s="53" t="n">
        <v>0</v>
      </c>
      <c r="F15" s="53" t="n">
        <v>0.6912</v>
      </c>
      <c r="G15" s="53" t="n">
        <v>0</v>
      </c>
      <c r="H15" s="54" t="n">
        <f aca="false">SUM(D15,E15,F15,G15)</f>
        <v>30.1292</v>
      </c>
      <c r="I15" s="53" t="n">
        <v>37.52</v>
      </c>
      <c r="J15" s="53" t="n">
        <v>30.17844</v>
      </c>
    </row>
    <row r="16" customFormat="false" ht="15.75" hidden="false" customHeight="false" outlineLevel="0" collapsed="false">
      <c r="A16" s="55" t="s">
        <v>31</v>
      </c>
      <c r="B16" s="56"/>
      <c r="C16" s="56"/>
      <c r="D16" s="57" t="n">
        <v>0</v>
      </c>
      <c r="E16" s="57" t="n">
        <v>0</v>
      </c>
      <c r="F16" s="57" t="n">
        <v>0</v>
      </c>
      <c r="G16" s="57" t="n">
        <v>0</v>
      </c>
      <c r="H16" s="58" t="n">
        <f aca="false">SUM(D16,E16,F16,G16)</f>
        <v>0</v>
      </c>
      <c r="I16" s="57" t="n">
        <v>4.463</v>
      </c>
      <c r="J16" s="57" t="n">
        <v>0</v>
      </c>
    </row>
    <row r="17" customFormat="false" ht="15.75" hidden="false" customHeight="false" outlineLevel="0" collapsed="false">
      <c r="A17" s="51" t="s">
        <v>32</v>
      </c>
      <c r="B17" s="52"/>
      <c r="C17" s="52"/>
      <c r="D17" s="53" t="n">
        <v>2.652</v>
      </c>
      <c r="E17" s="53" t="n">
        <v>0</v>
      </c>
      <c r="F17" s="53" t="n">
        <v>0</v>
      </c>
      <c r="G17" s="53" t="n">
        <v>0</v>
      </c>
      <c r="H17" s="54" t="n">
        <f aca="false">SUM(D17,E17,F17,G17)</f>
        <v>2.652</v>
      </c>
      <c r="I17" s="53" t="n">
        <v>5.9102</v>
      </c>
      <c r="J17" s="53" t="n">
        <v>4.212</v>
      </c>
    </row>
    <row r="18" customFormat="false" ht="15.75" hidden="false" customHeight="false" outlineLevel="0" collapsed="false">
      <c r="A18" s="55" t="s">
        <v>33</v>
      </c>
      <c r="B18" s="56"/>
      <c r="C18" s="56"/>
      <c r="D18" s="57" t="n">
        <v>18.894</v>
      </c>
      <c r="E18" s="57" t="n">
        <v>0</v>
      </c>
      <c r="F18" s="57" t="n">
        <v>0.6156</v>
      </c>
      <c r="G18" s="57" t="n">
        <v>0</v>
      </c>
      <c r="H18" s="58" t="n">
        <f aca="false">SUM(D18,E18,F18,G18)</f>
        <v>19.5096</v>
      </c>
      <c r="I18" s="57" t="n">
        <v>21.106</v>
      </c>
      <c r="J18" s="57" t="n">
        <v>18.51814</v>
      </c>
    </row>
    <row r="19" customFormat="false" ht="15.75" hidden="false" customHeight="false" outlineLevel="0" collapsed="false">
      <c r="A19" s="51" t="s">
        <v>34</v>
      </c>
      <c r="B19" s="52"/>
      <c r="C19" s="52"/>
      <c r="D19" s="53" t="n">
        <v>0</v>
      </c>
      <c r="E19" s="53" t="n">
        <v>0</v>
      </c>
      <c r="F19" s="53" t="n">
        <v>0</v>
      </c>
      <c r="G19" s="53" t="n">
        <v>0</v>
      </c>
      <c r="H19" s="54" t="n">
        <f aca="false">SUM(D19,E19,F19,G19)</f>
        <v>0</v>
      </c>
      <c r="I19" s="53" t="n">
        <v>6.573</v>
      </c>
      <c r="J19" s="53" t="n">
        <v>0</v>
      </c>
    </row>
    <row r="20" customFormat="false" ht="15.75" hidden="false" customHeight="false" outlineLevel="0" collapsed="false">
      <c r="A20" s="55" t="s">
        <v>35</v>
      </c>
      <c r="B20" s="56"/>
      <c r="C20" s="56"/>
      <c r="D20" s="57" t="n">
        <v>2.343</v>
      </c>
      <c r="E20" s="57" t="n">
        <v>0</v>
      </c>
      <c r="F20" s="57" t="n">
        <v>4.5036</v>
      </c>
      <c r="G20" s="57" t="n">
        <v>0</v>
      </c>
      <c r="H20" s="58" t="n">
        <f aca="false">SUM(D20,E20,F20,G20)</f>
        <v>6.8466</v>
      </c>
      <c r="I20" s="57" t="n">
        <v>11.0996</v>
      </c>
      <c r="J20" s="57" t="n">
        <v>6.17328</v>
      </c>
    </row>
    <row r="21" customFormat="false" ht="15.75" hidden="false" customHeight="false" outlineLevel="0" collapsed="false">
      <c r="A21" s="51" t="s">
        <v>36</v>
      </c>
      <c r="B21" s="52"/>
      <c r="C21" s="52"/>
      <c r="D21" s="53" t="n">
        <v>0</v>
      </c>
      <c r="E21" s="53" t="n">
        <v>0</v>
      </c>
      <c r="F21" s="53" t="n">
        <v>0</v>
      </c>
      <c r="G21" s="53" t="n">
        <v>7.9</v>
      </c>
      <c r="H21" s="54" t="n">
        <f aca="false">SUM(D21,E21,F21,G21)</f>
        <v>7.9</v>
      </c>
      <c r="I21" s="53" t="n">
        <v>8.1</v>
      </c>
      <c r="J21" s="53" t="n">
        <v>23.5</v>
      </c>
    </row>
    <row r="22" customFormat="false" ht="15.75" hidden="false" customHeight="false" outlineLevel="0" collapsed="false">
      <c r="A22" s="59" t="s">
        <v>37</v>
      </c>
      <c r="B22" s="60"/>
      <c r="C22" s="60"/>
      <c r="D22" s="61" t="n">
        <f aca="false">SUM(D9,D10,D11,D12,D13,D14,D15,D16,D17,D18,D19,D20,D21)</f>
        <v>146.795</v>
      </c>
      <c r="E22" s="61" t="n">
        <f aca="false">SUM(E9,E10,E11,E12,E13,E14,E15,E16,E17,E18,E19,E20,E21)</f>
        <v>0</v>
      </c>
      <c r="F22" s="61" t="n">
        <f aca="false">SUM(F9,F10,F11,F12,F13,F14,F15,F16,F17,F18,F19,F20,F21)</f>
        <v>7.6842</v>
      </c>
      <c r="G22" s="61" t="n">
        <f aca="false">SUM(G9,G10,G11,G12,G13,G14,G15,G16,G17,G18,G19,G20,G21)</f>
        <v>7.9</v>
      </c>
      <c r="H22" s="62" t="n">
        <f aca="false">SUM(H9,H10,H11,H12,H13,H14,H15,H16,H17,H18,H19,H20,H21)</f>
        <v>162.3792</v>
      </c>
      <c r="I22" s="57" t="n">
        <f aca="false">SUM(I9,I10,I11,I12,I13,I14,I15,I16,I17,I18,I19,I20,I21)</f>
        <v>166.8726</v>
      </c>
      <c r="J22" s="57" t="n">
        <f aca="false">SUM(J9,J10,J11,J12,J13,J14,J15,J16,J17,J18,J19,J20,J21)</f>
        <v>161.81574</v>
      </c>
    </row>
    <row r="24" customFormat="false" ht="15.75" hidden="false" customHeight="false" outlineLevel="0" collapsed="false">
      <c r="A24" s="47" t="s">
        <v>38</v>
      </c>
      <c r="B24" s="48"/>
      <c r="C24" s="48"/>
      <c r="D24" s="48"/>
      <c r="E24" s="48"/>
      <c r="F24" s="48"/>
      <c r="G24" s="48"/>
      <c r="H24" s="49"/>
      <c r="I24" s="50"/>
      <c r="J24" s="50"/>
    </row>
    <row r="25" customFormat="false" ht="15.75" hidden="false" customHeight="false" outlineLevel="0" collapsed="false">
      <c r="A25" s="51" t="s">
        <v>39</v>
      </c>
      <c r="B25" s="52"/>
      <c r="C25" s="52"/>
      <c r="D25" s="53" t="n">
        <v>1.163</v>
      </c>
      <c r="E25" s="53" t="n">
        <v>0</v>
      </c>
      <c r="F25" s="53" t="n">
        <v>0.0972</v>
      </c>
      <c r="G25" s="53" t="n">
        <v>0</v>
      </c>
      <c r="H25" s="54" t="n">
        <f aca="false">SUM(D25,E25,F25,G25)</f>
        <v>1.2602</v>
      </c>
      <c r="I25" s="53" t="n">
        <v>2.307</v>
      </c>
      <c r="J25" s="53" t="n">
        <v>1.28804</v>
      </c>
      <c r="K25" s="52"/>
      <c r="L25" s="52"/>
    </row>
    <row r="26" customFormat="false" ht="15.75" hidden="false" customHeight="false" outlineLevel="0" collapsed="false">
      <c r="A26" s="55" t="s">
        <v>40</v>
      </c>
      <c r="B26" s="56"/>
      <c r="C26" s="56"/>
      <c r="D26" s="57" t="n">
        <v>0</v>
      </c>
      <c r="E26" s="57" t="n">
        <v>0</v>
      </c>
      <c r="F26" s="57" t="n">
        <v>0.081</v>
      </c>
      <c r="G26" s="57" t="n">
        <v>0</v>
      </c>
      <c r="H26" s="58" t="n">
        <f aca="false">SUM(D26,E26,F26,G26)</f>
        <v>0.081</v>
      </c>
      <c r="I26" s="57" t="n">
        <v>0</v>
      </c>
      <c r="J26" s="57" t="n">
        <v>0</v>
      </c>
    </row>
    <row r="27" customFormat="false" ht="15.75" hidden="false" customHeight="false" outlineLevel="0" collapsed="false">
      <c r="A27" s="51" t="s">
        <v>41</v>
      </c>
      <c r="B27" s="52"/>
      <c r="C27" s="52"/>
      <c r="D27" s="53" t="n">
        <v>2.918</v>
      </c>
      <c r="E27" s="53" t="n">
        <v>0</v>
      </c>
      <c r="F27" s="53" t="n">
        <v>0.4806</v>
      </c>
      <c r="G27" s="53" t="n">
        <v>0</v>
      </c>
      <c r="H27" s="54" t="n">
        <f aca="false">SUM(D27,E27,F27,G27)</f>
        <v>3.3986</v>
      </c>
      <c r="I27" s="53" t="n">
        <v>4.367</v>
      </c>
      <c r="J27" s="53" t="n">
        <v>4.926</v>
      </c>
    </row>
    <row r="28" customFormat="false" ht="15.75" hidden="false" customHeight="false" outlineLevel="0" collapsed="false">
      <c r="A28" s="55" t="s">
        <v>42</v>
      </c>
      <c r="B28" s="56"/>
      <c r="C28" s="56"/>
      <c r="D28" s="57" t="n">
        <v>0</v>
      </c>
      <c r="E28" s="57" t="n">
        <v>0</v>
      </c>
      <c r="F28" s="57" t="n">
        <v>0.1728</v>
      </c>
      <c r="G28" s="57" t="n">
        <v>0</v>
      </c>
      <c r="H28" s="58" t="n">
        <f aca="false">SUM(D28,E28,F28,G28)</f>
        <v>0.1728</v>
      </c>
      <c r="I28" s="57" t="n">
        <v>0.0648</v>
      </c>
      <c r="J28" s="57" t="n">
        <v>0.06426</v>
      </c>
    </row>
    <row r="29" customFormat="false" ht="15.75" hidden="false" customHeight="false" outlineLevel="0" collapsed="false">
      <c r="A29" s="51" t="s">
        <v>43</v>
      </c>
      <c r="B29" s="52"/>
      <c r="C29" s="52"/>
      <c r="D29" s="53" t="n">
        <v>0</v>
      </c>
      <c r="E29" s="53" t="n">
        <v>0</v>
      </c>
      <c r="F29" s="53" t="n">
        <v>0</v>
      </c>
      <c r="G29" s="53" t="n">
        <v>0</v>
      </c>
      <c r="H29" s="54" t="n">
        <f aca="false">SUM(D29,E29,F29,G29)</f>
        <v>0</v>
      </c>
      <c r="I29" s="53" t="n">
        <v>0</v>
      </c>
      <c r="J29" s="53" t="n">
        <v>0.0513</v>
      </c>
    </row>
    <row r="30" customFormat="false" ht="15.75" hidden="false" customHeight="false" outlineLevel="0" collapsed="false">
      <c r="A30" s="55" t="s">
        <v>44</v>
      </c>
      <c r="B30" s="56"/>
      <c r="C30" s="56"/>
      <c r="D30" s="57" t="n">
        <v>1.59</v>
      </c>
      <c r="E30" s="57" t="n">
        <v>0</v>
      </c>
      <c r="F30" s="57" t="n">
        <v>0.0864</v>
      </c>
      <c r="G30" s="57" t="n">
        <v>0</v>
      </c>
      <c r="H30" s="58" t="n">
        <f aca="false">SUM(D30,E30,F30,G30)</f>
        <v>1.6764</v>
      </c>
      <c r="I30" s="57" t="n">
        <v>0</v>
      </c>
      <c r="J30" s="57" t="n">
        <v>0</v>
      </c>
    </row>
    <row r="31" customFormat="false" ht="15.75" hidden="false" customHeight="false" outlineLevel="0" collapsed="false">
      <c r="A31" s="59" t="s">
        <v>37</v>
      </c>
      <c r="B31" s="60"/>
      <c r="C31" s="60"/>
      <c r="D31" s="61" t="n">
        <f aca="false">SUM(D25,D26,D27,D28,D29,D30)</f>
        <v>5.671</v>
      </c>
      <c r="E31" s="61" t="n">
        <f aca="false">SUM(E25,E26,E27,E28,E29,E30)</f>
        <v>0</v>
      </c>
      <c r="F31" s="61" t="n">
        <f aca="false">SUM(F25,F26,F27,F28,F29,F30)</f>
        <v>0.918</v>
      </c>
      <c r="G31" s="61" t="n">
        <f aca="false">SUM(G25,G26,G27,G28,G29,G30)</f>
        <v>0</v>
      </c>
      <c r="H31" s="62" t="n">
        <f aca="false">SUM(H25,H26,H27,H28,H29,H30)</f>
        <v>6.589</v>
      </c>
      <c r="I31" s="57" t="n">
        <f aca="false">SUM(I25,I26,I27,I28,I29,I30)</f>
        <v>6.7388</v>
      </c>
      <c r="J31" s="57" t="n">
        <f aca="false">SUM(J25,J26,J27,J28,J29,J30)</f>
        <v>6.3296</v>
      </c>
    </row>
    <row r="33" customFormat="false" ht="15.75" hidden="false" customHeight="false" outlineLevel="0" collapsed="false">
      <c r="A33" s="47" t="s">
        <v>45</v>
      </c>
      <c r="B33" s="48"/>
      <c r="C33" s="48"/>
      <c r="D33" s="48"/>
      <c r="E33" s="48"/>
      <c r="F33" s="48"/>
      <c r="G33" s="48"/>
      <c r="H33" s="49"/>
      <c r="I33" s="50"/>
      <c r="J33" s="50"/>
    </row>
    <row r="34" customFormat="false" ht="15.75" hidden="false" customHeight="false" outlineLevel="0" collapsed="false">
      <c r="A34" s="51" t="s">
        <v>46</v>
      </c>
      <c r="B34" s="52"/>
      <c r="C34" s="52"/>
      <c r="D34" s="53" t="n">
        <v>0</v>
      </c>
      <c r="E34" s="53" t="n">
        <v>0</v>
      </c>
      <c r="F34" s="53" t="n">
        <v>0.0702</v>
      </c>
      <c r="G34" s="53" t="n">
        <v>0</v>
      </c>
      <c r="H34" s="54" t="n">
        <f aca="false">SUM(D34,E34,F34,G34)</f>
        <v>0.0702</v>
      </c>
      <c r="I34" s="53" t="n">
        <v>0</v>
      </c>
      <c r="J34" s="53" t="n">
        <v>0</v>
      </c>
      <c r="K34" s="52"/>
      <c r="L34" s="52"/>
    </row>
    <row r="35" customFormat="false" ht="15.75" hidden="false" customHeight="false" outlineLevel="0" collapsed="false">
      <c r="A35" s="55" t="s">
        <v>47</v>
      </c>
      <c r="B35" s="56"/>
      <c r="C35" s="56"/>
      <c r="D35" s="57" t="n">
        <v>0</v>
      </c>
      <c r="E35" s="57" t="n">
        <v>0</v>
      </c>
      <c r="F35" s="57" t="n">
        <v>0</v>
      </c>
      <c r="G35" s="57" t="n">
        <v>0</v>
      </c>
      <c r="H35" s="58" t="n">
        <f aca="false">SUM(D35,E35,F35,G35)</f>
        <v>0</v>
      </c>
      <c r="I35" s="57" t="n">
        <v>0.0486</v>
      </c>
      <c r="J35" s="57" t="n">
        <v>0</v>
      </c>
    </row>
    <row r="36" customFormat="false" ht="15.75" hidden="false" customHeight="false" outlineLevel="0" collapsed="false">
      <c r="A36" s="51" t="s">
        <v>48</v>
      </c>
      <c r="B36" s="52"/>
      <c r="C36" s="52"/>
      <c r="D36" s="53" t="n">
        <v>0</v>
      </c>
      <c r="E36" s="53" t="n">
        <v>0</v>
      </c>
      <c r="F36" s="53" t="n">
        <v>0.108</v>
      </c>
      <c r="G36" s="53" t="n">
        <v>0</v>
      </c>
      <c r="H36" s="54" t="n">
        <f aca="false">SUM(D36,E36,F36,G36)</f>
        <v>0.108</v>
      </c>
      <c r="I36" s="53" t="n">
        <v>0.0432</v>
      </c>
      <c r="J36" s="53" t="n">
        <v>0.06804</v>
      </c>
    </row>
    <row r="37" customFormat="false" ht="15.75" hidden="false" customHeight="false" outlineLevel="0" collapsed="false">
      <c r="A37" s="55" t="s">
        <v>49</v>
      </c>
      <c r="B37" s="56"/>
      <c r="C37" s="56"/>
      <c r="D37" s="57" t="n">
        <v>0</v>
      </c>
      <c r="E37" s="57" t="n">
        <v>0</v>
      </c>
      <c r="F37" s="57" t="n">
        <v>0.4914</v>
      </c>
      <c r="G37" s="57" t="n">
        <v>0</v>
      </c>
      <c r="H37" s="58" t="n">
        <f aca="false">SUM(D37,E37,F37,G37)</f>
        <v>0.4914</v>
      </c>
      <c r="I37" s="57" t="n">
        <v>0.1512</v>
      </c>
      <c r="J37" s="57" t="n">
        <v>1.23228</v>
      </c>
    </row>
    <row r="38" customFormat="false" ht="15.75" hidden="false" customHeight="false" outlineLevel="0" collapsed="false">
      <c r="A38" s="51" t="s">
        <v>50</v>
      </c>
      <c r="B38" s="52"/>
      <c r="C38" s="52"/>
      <c r="D38" s="53" t="n">
        <v>0</v>
      </c>
      <c r="E38" s="53" t="n">
        <v>0</v>
      </c>
      <c r="F38" s="53" t="n">
        <v>0.351</v>
      </c>
      <c r="G38" s="53" t="n">
        <v>0</v>
      </c>
      <c r="H38" s="54" t="n">
        <f aca="false">SUM(D38,E38,F38,G38)</f>
        <v>0.351</v>
      </c>
      <c r="I38" s="53" t="n">
        <v>0.216</v>
      </c>
      <c r="J38" s="53" t="n">
        <v>0</v>
      </c>
    </row>
    <row r="39" customFormat="false" ht="15.75" hidden="false" customHeight="false" outlineLevel="0" collapsed="false">
      <c r="A39" s="59" t="s">
        <v>37</v>
      </c>
      <c r="B39" s="60"/>
      <c r="C39" s="60"/>
      <c r="D39" s="61" t="n">
        <f aca="false">SUM(D34,D35,D36,D37,D38)</f>
        <v>0</v>
      </c>
      <c r="E39" s="61" t="n">
        <f aca="false">SUM(E34,E35,E36,E37,E38)</f>
        <v>0</v>
      </c>
      <c r="F39" s="61" t="n">
        <f aca="false">SUM(F34,F35,F36,F37,F38)</f>
        <v>1.0206</v>
      </c>
      <c r="G39" s="61" t="n">
        <f aca="false">SUM(G34,G35,G36,G37,G38)</f>
        <v>0</v>
      </c>
      <c r="H39" s="62" t="n">
        <f aca="false">SUM(H34,H35,H36,H37,H38)</f>
        <v>1.0206</v>
      </c>
      <c r="I39" s="57" t="n">
        <f aca="false">SUM(I34,I35,I36,I37,I38)</f>
        <v>0.459</v>
      </c>
      <c r="J39" s="57" t="n">
        <f aca="false">SUM(J34,J35,J36,J37,J38)</f>
        <v>1.30032</v>
      </c>
    </row>
    <row r="41" customFormat="false" ht="15.75" hidden="false" customHeight="false" outlineLevel="0" collapsed="false">
      <c r="A41" s="47" t="s">
        <v>51</v>
      </c>
      <c r="B41" s="48"/>
      <c r="C41" s="48"/>
      <c r="D41" s="48"/>
      <c r="E41" s="48"/>
      <c r="F41" s="48"/>
      <c r="G41" s="48"/>
      <c r="H41" s="49"/>
      <c r="I41" s="50"/>
      <c r="J41" s="50"/>
    </row>
    <row r="42" customFormat="false" ht="15.75" hidden="false" customHeight="false" outlineLevel="0" collapsed="false">
      <c r="A42" s="51" t="s">
        <v>52</v>
      </c>
      <c r="B42" s="52"/>
      <c r="C42" s="52"/>
      <c r="D42" s="53" t="n">
        <v>5.351</v>
      </c>
      <c r="E42" s="53" t="n">
        <v>0</v>
      </c>
      <c r="F42" s="53" t="n">
        <v>0.756</v>
      </c>
      <c r="G42" s="53" t="n">
        <v>0</v>
      </c>
      <c r="H42" s="54" t="n">
        <f aca="false">SUM(D42,E42,F42,G42)</f>
        <v>6.107</v>
      </c>
      <c r="I42" s="53" t="n">
        <v>4.935</v>
      </c>
      <c r="J42" s="53" t="n">
        <v>5.71798</v>
      </c>
      <c r="K42" s="52"/>
      <c r="L42" s="52"/>
    </row>
    <row r="43" customFormat="false" ht="15.75" hidden="false" customHeight="false" outlineLevel="0" collapsed="false">
      <c r="A43" s="55" t="s">
        <v>53</v>
      </c>
      <c r="B43" s="56"/>
      <c r="C43" s="56"/>
      <c r="D43" s="57" t="n">
        <v>0</v>
      </c>
      <c r="E43" s="57" t="n">
        <v>0</v>
      </c>
      <c r="F43" s="57" t="n">
        <v>5.8644</v>
      </c>
      <c r="G43" s="57" t="n">
        <v>0</v>
      </c>
      <c r="H43" s="58" t="n">
        <f aca="false">SUM(D43,E43,F43,G43)</f>
        <v>5.8644</v>
      </c>
      <c r="I43" s="57" t="n">
        <v>7.452</v>
      </c>
      <c r="J43" s="57" t="n">
        <v>5.96862</v>
      </c>
    </row>
    <row r="44" customFormat="false" ht="15.75" hidden="false" customHeight="false" outlineLevel="0" collapsed="false">
      <c r="A44" s="59" t="s">
        <v>37</v>
      </c>
      <c r="B44" s="60"/>
      <c r="C44" s="60"/>
      <c r="D44" s="61" t="n">
        <f aca="false">SUM(D42,D43)</f>
        <v>5.351</v>
      </c>
      <c r="E44" s="61" t="n">
        <f aca="false">SUM(E42,E43)</f>
        <v>0</v>
      </c>
      <c r="F44" s="61" t="n">
        <f aca="false">SUM(F42,F43)</f>
        <v>6.6204</v>
      </c>
      <c r="G44" s="61" t="n">
        <f aca="false">SUM(G42,G43)</f>
        <v>0</v>
      </c>
      <c r="H44" s="62" t="n">
        <f aca="false">SUM(H42,H43)</f>
        <v>11.9714</v>
      </c>
      <c r="I44" s="57" t="n">
        <f aca="false">SUM(I42,I43)</f>
        <v>12.387</v>
      </c>
      <c r="J44" s="57" t="n">
        <f aca="false">SUM(J42,J43)</f>
        <v>11.6866</v>
      </c>
    </row>
    <row r="46" customFormat="false" ht="15.75" hidden="false" customHeight="false" outlineLevel="0" collapsed="false">
      <c r="A46" s="47" t="s">
        <v>54</v>
      </c>
      <c r="B46" s="48"/>
      <c r="C46" s="48"/>
      <c r="D46" s="48"/>
      <c r="E46" s="48"/>
      <c r="F46" s="48"/>
      <c r="G46" s="48"/>
      <c r="H46" s="49"/>
      <c r="I46" s="50"/>
      <c r="J46" s="50"/>
    </row>
    <row r="47" customFormat="false" ht="15.75" hidden="false" customHeight="false" outlineLevel="0" collapsed="false">
      <c r="A47" s="51" t="s">
        <v>55</v>
      </c>
      <c r="B47" s="52"/>
      <c r="C47" s="52"/>
      <c r="D47" s="53" t="n">
        <v>0</v>
      </c>
      <c r="E47" s="53" t="n">
        <v>0</v>
      </c>
      <c r="F47" s="53" t="n">
        <v>1.0206</v>
      </c>
      <c r="G47" s="53" t="n">
        <v>0</v>
      </c>
      <c r="H47" s="54" t="n">
        <f aca="false">SUM(D47,E47,F47,G47)</f>
        <v>1.0206</v>
      </c>
      <c r="I47" s="53" t="n">
        <v>0.6534</v>
      </c>
      <c r="J47" s="53" t="n">
        <v>0.88884</v>
      </c>
      <c r="K47" s="52"/>
      <c r="L47" s="52"/>
    </row>
    <row r="48" customFormat="false" ht="15.75" hidden="false" customHeight="false" outlineLevel="0" collapsed="false">
      <c r="A48" s="55" t="s">
        <v>11</v>
      </c>
      <c r="B48" s="56"/>
      <c r="C48" s="56"/>
      <c r="D48" s="57" t="n">
        <v>34.425</v>
      </c>
      <c r="E48" s="57" t="n">
        <v>0</v>
      </c>
      <c r="F48" s="57" t="n">
        <v>0.459</v>
      </c>
      <c r="G48" s="57" t="n">
        <v>0</v>
      </c>
      <c r="H48" s="58" t="n">
        <f aca="false">SUM(D48,E48,F48,G48)</f>
        <v>34.884</v>
      </c>
      <c r="I48" s="57" t="n">
        <v>26.187</v>
      </c>
      <c r="J48" s="57" t="n">
        <v>26.63902</v>
      </c>
    </row>
    <row r="49" customFormat="false" ht="15.75" hidden="false" customHeight="false" outlineLevel="0" collapsed="false">
      <c r="A49" s="51" t="s">
        <v>56</v>
      </c>
      <c r="B49" s="52"/>
      <c r="C49" s="52"/>
      <c r="D49" s="53" t="n">
        <v>0</v>
      </c>
      <c r="E49" s="53" t="n">
        <v>0</v>
      </c>
      <c r="F49" s="53" t="n">
        <v>0.9882</v>
      </c>
      <c r="G49" s="53" t="n">
        <v>0</v>
      </c>
      <c r="H49" s="54" t="n">
        <f aca="false">SUM(D49,E49,F49,G49)</f>
        <v>0.9882</v>
      </c>
      <c r="I49" s="53" t="n">
        <v>0.594</v>
      </c>
      <c r="J49" s="53" t="n">
        <v>0.39096</v>
      </c>
    </row>
    <row r="50" customFormat="false" ht="15.75" hidden="false" customHeight="false" outlineLevel="0" collapsed="false">
      <c r="A50" s="55" t="s">
        <v>57</v>
      </c>
      <c r="B50" s="56"/>
      <c r="C50" s="56"/>
      <c r="D50" s="57" t="n">
        <v>1.33</v>
      </c>
      <c r="E50" s="57" t="n">
        <v>0</v>
      </c>
      <c r="F50" s="57" t="n">
        <v>0.6966</v>
      </c>
      <c r="G50" s="57" t="n">
        <v>0</v>
      </c>
      <c r="H50" s="58" t="n">
        <f aca="false">SUM(D50,E50,F50,G50)</f>
        <v>2.0266</v>
      </c>
      <c r="I50" s="57" t="n">
        <v>0.4212</v>
      </c>
      <c r="J50" s="57" t="n">
        <v>1.59616</v>
      </c>
    </row>
    <row r="51" customFormat="false" ht="15.75" hidden="false" customHeight="false" outlineLevel="0" collapsed="false">
      <c r="A51" s="51" t="s">
        <v>58</v>
      </c>
      <c r="B51" s="52"/>
      <c r="C51" s="52"/>
      <c r="D51" s="53" t="n">
        <v>0</v>
      </c>
      <c r="E51" s="53" t="n">
        <v>0</v>
      </c>
      <c r="F51" s="53" t="n">
        <v>0.054</v>
      </c>
      <c r="G51" s="53" t="n">
        <v>0</v>
      </c>
      <c r="H51" s="54" t="n">
        <f aca="false">SUM(D51,E51,F51,G51)</f>
        <v>0.054</v>
      </c>
      <c r="I51" s="53" t="n">
        <v>0.054</v>
      </c>
      <c r="J51" s="53" t="n">
        <v>0.08532</v>
      </c>
    </row>
    <row r="52" customFormat="false" ht="15.75" hidden="false" customHeight="false" outlineLevel="0" collapsed="false">
      <c r="A52" s="55" t="s">
        <v>59</v>
      </c>
      <c r="B52" s="56"/>
      <c r="C52" s="56"/>
      <c r="D52" s="57" t="n">
        <v>0</v>
      </c>
      <c r="E52" s="57" t="n">
        <v>0</v>
      </c>
      <c r="F52" s="57" t="n">
        <v>0.0594</v>
      </c>
      <c r="G52" s="57" t="n">
        <v>0</v>
      </c>
      <c r="H52" s="58" t="n">
        <f aca="false">SUM(D52,E52,F52,G52)</f>
        <v>0.0594</v>
      </c>
      <c r="I52" s="57" t="n">
        <v>0.2322</v>
      </c>
      <c r="J52" s="57" t="n">
        <v>0.08478</v>
      </c>
    </row>
    <row r="53" customFormat="false" ht="15.75" hidden="false" customHeight="false" outlineLevel="0" collapsed="false">
      <c r="A53" s="51" t="s">
        <v>60</v>
      </c>
      <c r="B53" s="52"/>
      <c r="C53" s="52"/>
      <c r="D53" s="53" t="n">
        <v>0</v>
      </c>
      <c r="E53" s="53" t="n">
        <v>0</v>
      </c>
      <c r="F53" s="53" t="n">
        <v>0.0594</v>
      </c>
      <c r="G53" s="53" t="n">
        <v>0</v>
      </c>
      <c r="H53" s="54" t="n">
        <f aca="false">SUM(D53,E53,F53,G53)</f>
        <v>0.0594</v>
      </c>
      <c r="I53" s="53" t="n">
        <v>0</v>
      </c>
      <c r="J53" s="53" t="n">
        <v>0</v>
      </c>
    </row>
    <row r="54" customFormat="false" ht="15.75" hidden="false" customHeight="false" outlineLevel="0" collapsed="false">
      <c r="A54" s="55" t="s">
        <v>61</v>
      </c>
      <c r="B54" s="56"/>
      <c r="C54" s="56"/>
      <c r="D54" s="57" t="n">
        <v>0</v>
      </c>
      <c r="E54" s="57" t="n">
        <v>0</v>
      </c>
      <c r="F54" s="57" t="n">
        <v>0.2538</v>
      </c>
      <c r="G54" s="57" t="n">
        <v>0</v>
      </c>
      <c r="H54" s="58" t="n">
        <f aca="false">SUM(D54,E54,F54,G54)</f>
        <v>0.2538</v>
      </c>
      <c r="I54" s="57" t="n">
        <v>0.1674</v>
      </c>
      <c r="J54" s="57" t="n">
        <v>0.13824</v>
      </c>
    </row>
    <row r="55" customFormat="false" ht="15.75" hidden="false" customHeight="false" outlineLevel="0" collapsed="false">
      <c r="A55" s="51" t="s">
        <v>62</v>
      </c>
      <c r="B55" s="52"/>
      <c r="C55" s="52"/>
      <c r="D55" s="53" t="n">
        <v>0</v>
      </c>
      <c r="E55" s="53" t="n">
        <v>0</v>
      </c>
      <c r="F55" s="53" t="n">
        <v>0</v>
      </c>
      <c r="G55" s="53" t="n">
        <v>0</v>
      </c>
      <c r="H55" s="54" t="n">
        <f aca="false">SUM(D55,E55,F55,G55)</f>
        <v>0</v>
      </c>
      <c r="I55" s="53" t="n">
        <v>0.027</v>
      </c>
      <c r="J55" s="53" t="n">
        <v>0</v>
      </c>
    </row>
    <row r="56" customFormat="false" ht="15.75" hidden="false" customHeight="false" outlineLevel="0" collapsed="false">
      <c r="A56" s="55" t="s">
        <v>63</v>
      </c>
      <c r="B56" s="56"/>
      <c r="C56" s="56"/>
      <c r="D56" s="57" t="n">
        <v>0</v>
      </c>
      <c r="E56" s="57" t="n">
        <v>0</v>
      </c>
      <c r="F56" s="57" t="n">
        <v>0.3348</v>
      </c>
      <c r="G56" s="57" t="n">
        <v>0</v>
      </c>
      <c r="H56" s="58" t="n">
        <f aca="false">SUM(D56,E56,F56,G56)</f>
        <v>0.3348</v>
      </c>
      <c r="I56" s="57" t="n">
        <v>0.0864</v>
      </c>
      <c r="J56" s="57" t="n">
        <v>0.18792</v>
      </c>
    </row>
    <row r="57" customFormat="false" ht="15.75" hidden="false" customHeight="false" outlineLevel="0" collapsed="false">
      <c r="A57" s="51" t="s">
        <v>64</v>
      </c>
      <c r="B57" s="52"/>
      <c r="C57" s="52"/>
      <c r="D57" s="53" t="n">
        <v>19.62</v>
      </c>
      <c r="E57" s="53" t="n">
        <v>0</v>
      </c>
      <c r="F57" s="53" t="n">
        <v>0.9288</v>
      </c>
      <c r="G57" s="53" t="n">
        <v>0</v>
      </c>
      <c r="H57" s="54" t="n">
        <f aca="false">SUM(D57,E57,F57,G57)</f>
        <v>20.5488</v>
      </c>
      <c r="I57" s="53" t="n">
        <v>20.8624</v>
      </c>
      <c r="J57" s="53" t="n">
        <v>18.8026</v>
      </c>
    </row>
    <row r="58" customFormat="false" ht="15.75" hidden="false" customHeight="false" outlineLevel="0" collapsed="false">
      <c r="A58" s="55" t="s">
        <v>65</v>
      </c>
      <c r="B58" s="56"/>
      <c r="C58" s="56"/>
      <c r="D58" s="57" t="n">
        <v>0</v>
      </c>
      <c r="E58" s="57" t="n">
        <v>0</v>
      </c>
      <c r="F58" s="57" t="n">
        <v>0</v>
      </c>
      <c r="G58" s="57" t="n">
        <v>0</v>
      </c>
      <c r="H58" s="58" t="n">
        <f aca="false">SUM(D58,E58,F58,G58)</f>
        <v>0</v>
      </c>
      <c r="I58" s="57" t="n">
        <v>0</v>
      </c>
      <c r="J58" s="57" t="n">
        <v>0.0837</v>
      </c>
    </row>
    <row r="59" customFormat="false" ht="15.75" hidden="false" customHeight="false" outlineLevel="0" collapsed="false">
      <c r="A59" s="51" t="s">
        <v>66</v>
      </c>
      <c r="B59" s="52"/>
      <c r="C59" s="52"/>
      <c r="D59" s="53" t="n">
        <v>0</v>
      </c>
      <c r="E59" s="53" t="n">
        <v>0</v>
      </c>
      <c r="F59" s="53" t="n">
        <v>0</v>
      </c>
      <c r="G59" s="53" t="n">
        <v>0</v>
      </c>
      <c r="H59" s="54" t="n">
        <f aca="false">SUM(D59,E59,F59,G59)</f>
        <v>0</v>
      </c>
      <c r="I59" s="53" t="n">
        <v>0.0432</v>
      </c>
      <c r="J59" s="53" t="n">
        <v>0</v>
      </c>
    </row>
    <row r="60" customFormat="false" ht="15.75" hidden="false" customHeight="false" outlineLevel="0" collapsed="false">
      <c r="A60" s="55" t="s">
        <v>67</v>
      </c>
      <c r="B60" s="56"/>
      <c r="C60" s="56"/>
      <c r="D60" s="57" t="n">
        <v>0</v>
      </c>
      <c r="E60" s="57" t="n">
        <v>0</v>
      </c>
      <c r="F60" s="57" t="n">
        <v>0.6588</v>
      </c>
      <c r="G60" s="57" t="n">
        <v>0</v>
      </c>
      <c r="H60" s="58" t="n">
        <f aca="false">SUM(D60,E60,F60,G60)</f>
        <v>0.6588</v>
      </c>
      <c r="I60" s="57" t="n">
        <v>0.756</v>
      </c>
      <c r="J60" s="57" t="n">
        <v>0.4347</v>
      </c>
    </row>
    <row r="61" customFormat="false" ht="15.75" hidden="false" customHeight="false" outlineLevel="0" collapsed="false">
      <c r="A61" s="51" t="s">
        <v>68</v>
      </c>
      <c r="B61" s="52"/>
      <c r="C61" s="52"/>
      <c r="D61" s="53" t="n">
        <v>0</v>
      </c>
      <c r="E61" s="53" t="n">
        <v>0</v>
      </c>
      <c r="F61" s="53" t="n">
        <v>0.2322</v>
      </c>
      <c r="G61" s="53" t="n">
        <v>0</v>
      </c>
      <c r="H61" s="54" t="n">
        <f aca="false">SUM(D61,E61,F61,G61)</f>
        <v>0.2322</v>
      </c>
      <c r="I61" s="53" t="n">
        <v>0.1782</v>
      </c>
      <c r="J61" s="53" t="n">
        <v>0.0918</v>
      </c>
    </row>
    <row r="62" customFormat="false" ht="15.75" hidden="false" customHeight="false" outlineLevel="0" collapsed="false">
      <c r="A62" s="59" t="s">
        <v>37</v>
      </c>
      <c r="B62" s="60"/>
      <c r="C62" s="60"/>
      <c r="D62" s="61" t="n">
        <f aca="false">SUM(D47,D48,D49,D50,D51,D52,D53,D54,D55,D56,D57,D58,D59,D60,D61)</f>
        <v>55.375</v>
      </c>
      <c r="E62" s="61" t="n">
        <f aca="false">SUM(E47,E48,E49,E50,E51,E52,E53,E54,E55,E56,E57,E58,E59,E60,E61)</f>
        <v>0</v>
      </c>
      <c r="F62" s="61" t="n">
        <f aca="false">SUM(F47,F48,F49,F50,F51,F52,F53,F54,F55,F56,F57,F58,F59,F60,F61)</f>
        <v>5.7456</v>
      </c>
      <c r="G62" s="61" t="n">
        <f aca="false">SUM(G47,G48,G49,G50,G51,G52,G53,G54,G55,G56,G57,G58,G59,G60,G61)</f>
        <v>0</v>
      </c>
      <c r="H62" s="62" t="n">
        <f aca="false">SUM(H47,H48,H49,H50,H51,H52,H53,H54,H55,H56,H57,H58,H59,H60,H61)</f>
        <v>61.1206</v>
      </c>
      <c r="I62" s="57" t="n">
        <f aca="false">SUM(I47,I48,I49,I50,I51,I52,I53,I54,I55,I56,I57,I58,I59,I60,I61)</f>
        <v>50.2624</v>
      </c>
      <c r="J62" s="57" t="n">
        <f aca="false">SUM(J47,J48,J49,J50,J51,J52,J53,J54,J55,J56,J57,J58,J59,J60,J61)</f>
        <v>49.42404</v>
      </c>
    </row>
    <row r="64" customFormat="false" ht="15.75" hidden="false" customHeight="false" outlineLevel="0" collapsed="false">
      <c r="A64" s="47" t="s">
        <v>69</v>
      </c>
      <c r="B64" s="48"/>
      <c r="C64" s="48"/>
      <c r="D64" s="48"/>
      <c r="E64" s="48"/>
      <c r="F64" s="48"/>
      <c r="G64" s="48"/>
      <c r="H64" s="49"/>
      <c r="I64" s="50"/>
      <c r="J64" s="50"/>
    </row>
    <row r="65" customFormat="false" ht="15.75" hidden="false" customHeight="false" outlineLevel="0" collapsed="false">
      <c r="A65" s="51" t="s">
        <v>70</v>
      </c>
      <c r="B65" s="52"/>
      <c r="C65" s="52"/>
      <c r="D65" s="53" t="n">
        <v>6.28</v>
      </c>
      <c r="E65" s="53" t="n">
        <v>0</v>
      </c>
      <c r="F65" s="53" t="n">
        <v>0.0648</v>
      </c>
      <c r="G65" s="53" t="n">
        <v>0</v>
      </c>
      <c r="H65" s="54" t="n">
        <f aca="false">SUM(D65,E65,F65,G65)</f>
        <v>6.3448</v>
      </c>
      <c r="I65" s="53" t="n">
        <v>0</v>
      </c>
      <c r="J65" s="53" t="n">
        <v>5.894</v>
      </c>
      <c r="K65" s="52"/>
      <c r="L65" s="52"/>
    </row>
    <row r="66" customFormat="false" ht="15.75" hidden="false" customHeight="false" outlineLevel="0" collapsed="false">
      <c r="A66" s="55" t="s">
        <v>71</v>
      </c>
      <c r="B66" s="56"/>
      <c r="C66" s="56"/>
      <c r="D66" s="57" t="n">
        <v>0</v>
      </c>
      <c r="E66" s="57" t="n">
        <v>0</v>
      </c>
      <c r="F66" s="57" t="n">
        <v>0</v>
      </c>
      <c r="G66" s="57" t="n">
        <v>0</v>
      </c>
      <c r="H66" s="58" t="n">
        <f aca="false">SUM(D66,E66,F66,G66)</f>
        <v>0</v>
      </c>
      <c r="I66" s="57" t="n">
        <v>0.027</v>
      </c>
      <c r="J66" s="57" t="n">
        <v>0</v>
      </c>
    </row>
    <row r="67" customFormat="false" ht="15.75" hidden="false" customHeight="false" outlineLevel="0" collapsed="false">
      <c r="A67" s="51" t="s">
        <v>72</v>
      </c>
      <c r="B67" s="52"/>
      <c r="C67" s="52"/>
      <c r="D67" s="53" t="n">
        <v>0</v>
      </c>
      <c r="E67" s="53" t="n">
        <v>0</v>
      </c>
      <c r="F67" s="53" t="n">
        <v>0.2538</v>
      </c>
      <c r="G67" s="53" t="n">
        <v>0</v>
      </c>
      <c r="H67" s="54" t="n">
        <f aca="false">SUM(D67,E67,F67,G67)</f>
        <v>0.2538</v>
      </c>
      <c r="I67" s="53" t="n">
        <v>0</v>
      </c>
      <c r="J67" s="53" t="n">
        <v>0.08478</v>
      </c>
    </row>
    <row r="68" customFormat="false" ht="15.75" hidden="false" customHeight="false" outlineLevel="0" collapsed="false">
      <c r="A68" s="55" t="s">
        <v>73</v>
      </c>
      <c r="B68" s="56"/>
      <c r="C68" s="56"/>
      <c r="D68" s="57" t="n">
        <v>0</v>
      </c>
      <c r="E68" s="57" t="n">
        <v>0</v>
      </c>
      <c r="F68" s="57" t="n">
        <v>0.5724</v>
      </c>
      <c r="G68" s="57" t="n">
        <v>0</v>
      </c>
      <c r="H68" s="58" t="n">
        <f aca="false">SUM(D68,E68,F68,G68)</f>
        <v>0.5724</v>
      </c>
      <c r="I68" s="57" t="n">
        <v>1.971</v>
      </c>
      <c r="J68" s="57" t="n">
        <v>1.782</v>
      </c>
    </row>
    <row r="69" customFormat="false" ht="15.75" hidden="false" customHeight="false" outlineLevel="0" collapsed="false">
      <c r="A69" s="51" t="s">
        <v>74</v>
      </c>
      <c r="B69" s="52"/>
      <c r="C69" s="52"/>
      <c r="D69" s="53" t="n">
        <v>0</v>
      </c>
      <c r="E69" s="53" t="n">
        <v>0</v>
      </c>
      <c r="F69" s="53" t="n">
        <v>0.324</v>
      </c>
      <c r="G69" s="53" t="n">
        <v>0</v>
      </c>
      <c r="H69" s="54" t="n">
        <f aca="false">SUM(D69,E69,F69,G69)</f>
        <v>0.324</v>
      </c>
      <c r="I69" s="53" t="n">
        <v>0.1512</v>
      </c>
      <c r="J69" s="53" t="n">
        <v>0.28836</v>
      </c>
    </row>
    <row r="70" customFormat="false" ht="15.75" hidden="false" customHeight="false" outlineLevel="0" collapsed="false">
      <c r="A70" s="55" t="s">
        <v>75</v>
      </c>
      <c r="B70" s="56"/>
      <c r="C70" s="56"/>
      <c r="D70" s="57" t="n">
        <v>0</v>
      </c>
      <c r="E70" s="57" t="n">
        <v>0</v>
      </c>
      <c r="F70" s="57" t="n">
        <v>0</v>
      </c>
      <c r="G70" s="57" t="n">
        <v>0</v>
      </c>
      <c r="H70" s="58" t="n">
        <f aca="false">SUM(D70,E70,F70,G70)</f>
        <v>0</v>
      </c>
      <c r="I70" s="57" t="n">
        <v>0</v>
      </c>
      <c r="J70" s="57" t="n">
        <v>0.0486</v>
      </c>
    </row>
    <row r="71" customFormat="false" ht="15.75" hidden="false" customHeight="false" outlineLevel="0" collapsed="false">
      <c r="A71" s="51" t="s">
        <v>76</v>
      </c>
      <c r="B71" s="52"/>
      <c r="C71" s="52"/>
      <c r="D71" s="53" t="n">
        <v>0</v>
      </c>
      <c r="E71" s="53" t="n">
        <v>0</v>
      </c>
      <c r="F71" s="53" t="n">
        <v>0</v>
      </c>
      <c r="G71" s="53" t="n">
        <v>0</v>
      </c>
      <c r="H71" s="54" t="n">
        <f aca="false">SUM(D71,E71,F71,G71)</f>
        <v>0</v>
      </c>
      <c r="I71" s="53" t="n">
        <v>0.1134</v>
      </c>
      <c r="J71" s="53" t="n">
        <v>0.3375</v>
      </c>
    </row>
    <row r="72" customFormat="false" ht="15.75" hidden="false" customHeight="false" outlineLevel="0" collapsed="false">
      <c r="A72" s="55" t="s">
        <v>77</v>
      </c>
      <c r="B72" s="56"/>
      <c r="C72" s="56"/>
      <c r="D72" s="57" t="n">
        <v>0</v>
      </c>
      <c r="E72" s="57" t="n">
        <v>0</v>
      </c>
      <c r="F72" s="57" t="n">
        <v>0.0864</v>
      </c>
      <c r="G72" s="57" t="n">
        <v>0</v>
      </c>
      <c r="H72" s="58" t="n">
        <f aca="false">SUM(D72,E72,F72,G72)</f>
        <v>0.0864</v>
      </c>
      <c r="I72" s="57" t="n">
        <v>0</v>
      </c>
      <c r="J72" s="57" t="n">
        <v>0</v>
      </c>
    </row>
    <row r="73" customFormat="false" ht="15.75" hidden="false" customHeight="false" outlineLevel="0" collapsed="false">
      <c r="A73" s="51" t="s">
        <v>78</v>
      </c>
      <c r="B73" s="52"/>
      <c r="C73" s="52"/>
      <c r="D73" s="53" t="n">
        <v>0</v>
      </c>
      <c r="E73" s="53" t="n">
        <v>0</v>
      </c>
      <c r="F73" s="53" t="n">
        <v>0.81</v>
      </c>
      <c r="G73" s="53" t="n">
        <v>0</v>
      </c>
      <c r="H73" s="54" t="n">
        <f aca="false">SUM(D73,E73,F73,G73)</f>
        <v>0.81</v>
      </c>
      <c r="I73" s="53" t="n">
        <v>0.6588</v>
      </c>
      <c r="J73" s="53" t="n">
        <v>1.35594</v>
      </c>
    </row>
    <row r="74" customFormat="false" ht="15.75" hidden="false" customHeight="false" outlineLevel="0" collapsed="false">
      <c r="A74" s="55" t="s">
        <v>79</v>
      </c>
      <c r="B74" s="56"/>
      <c r="C74" s="56"/>
      <c r="D74" s="57" t="n">
        <v>0</v>
      </c>
      <c r="E74" s="57" t="n">
        <v>0</v>
      </c>
      <c r="F74" s="57" t="n">
        <v>0</v>
      </c>
      <c r="G74" s="57" t="n">
        <v>0</v>
      </c>
      <c r="H74" s="58" t="n">
        <f aca="false">SUM(D74,E74,F74,G74)</f>
        <v>0</v>
      </c>
      <c r="I74" s="57" t="n">
        <v>0</v>
      </c>
      <c r="J74" s="57" t="n">
        <v>0.16092</v>
      </c>
    </row>
    <row r="75" customFormat="false" ht="15.75" hidden="false" customHeight="false" outlineLevel="0" collapsed="false">
      <c r="A75" s="51" t="s">
        <v>80</v>
      </c>
      <c r="B75" s="52"/>
      <c r="C75" s="52"/>
      <c r="D75" s="53" t="n">
        <v>0</v>
      </c>
      <c r="E75" s="53" t="n">
        <v>0</v>
      </c>
      <c r="F75" s="53" t="n">
        <v>0.054</v>
      </c>
      <c r="G75" s="53" t="n">
        <v>0</v>
      </c>
      <c r="H75" s="54" t="n">
        <f aca="false">SUM(D75,E75,F75,G75)</f>
        <v>0.054</v>
      </c>
      <c r="I75" s="53" t="n">
        <v>0.0702</v>
      </c>
      <c r="J75" s="53" t="n">
        <v>0.08154</v>
      </c>
    </row>
    <row r="76" customFormat="false" ht="15.75" hidden="false" customHeight="false" outlineLevel="0" collapsed="false">
      <c r="A76" s="55" t="s">
        <v>81</v>
      </c>
      <c r="B76" s="56"/>
      <c r="C76" s="56"/>
      <c r="D76" s="57" t="n">
        <v>0</v>
      </c>
      <c r="E76" s="57" t="n">
        <v>0</v>
      </c>
      <c r="F76" s="57" t="n">
        <v>0</v>
      </c>
      <c r="G76" s="57" t="n">
        <v>0</v>
      </c>
      <c r="H76" s="58" t="n">
        <f aca="false">SUM(D76,E76,F76,G76)</f>
        <v>0</v>
      </c>
      <c r="I76" s="57" t="n">
        <v>0</v>
      </c>
      <c r="J76" s="57" t="n">
        <v>0.08316</v>
      </c>
    </row>
    <row r="77" customFormat="false" ht="15.75" hidden="false" customHeight="false" outlineLevel="0" collapsed="false">
      <c r="A77" s="59" t="s">
        <v>37</v>
      </c>
      <c r="B77" s="60"/>
      <c r="C77" s="60"/>
      <c r="D77" s="61" t="n">
        <f aca="false">SUM(D65,D66,D67,D68,D69,D70,D71,D72,D73,D74,D75,D76)</f>
        <v>6.28</v>
      </c>
      <c r="E77" s="61" t="n">
        <f aca="false">SUM(E65,E66,E67,E68,E69,E70,E71,E72,E73,E74,E75,E76)</f>
        <v>0</v>
      </c>
      <c r="F77" s="61" t="n">
        <f aca="false">SUM(F65,F66,F67,F68,F69,F70,F71,F72,F73,F74,F75,F76)</f>
        <v>2.1654</v>
      </c>
      <c r="G77" s="61" t="n">
        <f aca="false">SUM(G65,G66,G67,G68,G69,G70,G71,G72,G73,G74,G75,G76)</f>
        <v>0</v>
      </c>
      <c r="H77" s="62" t="n">
        <f aca="false">SUM(H65,H66,H67,H68,H69,H70,H71,H72,H73,H74,H75,H76)</f>
        <v>8.4454</v>
      </c>
      <c r="I77" s="57" t="n">
        <f aca="false">SUM(I65,I66,I67,I68,I69,I70,I71,I72,I73,I74,I75,I76)</f>
        <v>2.9916</v>
      </c>
      <c r="J77" s="57" t="n">
        <f aca="false">SUM(J65,J66,J67,J68,J69,J70,J71,J72,J73,J74,J75,J76)</f>
        <v>10.1168</v>
      </c>
    </row>
    <row r="79" customFormat="false" ht="15.75" hidden="false" customHeight="false" outlineLevel="0" collapsed="false">
      <c r="A79" s="47" t="s">
        <v>82</v>
      </c>
      <c r="B79" s="48"/>
      <c r="C79" s="48"/>
      <c r="D79" s="48"/>
      <c r="E79" s="48"/>
      <c r="F79" s="48"/>
      <c r="G79" s="48"/>
      <c r="H79" s="49"/>
      <c r="I79" s="50"/>
      <c r="J79" s="50"/>
    </row>
    <row r="80" customFormat="false" ht="15.75" hidden="false" customHeight="false" outlineLevel="0" collapsed="false">
      <c r="A80" s="51" t="s">
        <v>83</v>
      </c>
      <c r="B80" s="52"/>
      <c r="C80" s="52"/>
      <c r="D80" s="53" t="n">
        <v>2.128</v>
      </c>
      <c r="E80" s="53" t="n">
        <v>0</v>
      </c>
      <c r="F80" s="53" t="n">
        <v>0.2484</v>
      </c>
      <c r="G80" s="53" t="n">
        <v>0</v>
      </c>
      <c r="H80" s="54" t="n">
        <f aca="false">SUM(D80,E80,F80,G80)</f>
        <v>2.3764</v>
      </c>
      <c r="I80" s="53" t="n">
        <v>7.6842</v>
      </c>
      <c r="J80" s="53" t="n">
        <v>16.43032</v>
      </c>
      <c r="K80" s="52"/>
      <c r="L80" s="52"/>
    </row>
    <row r="81" customFormat="false" ht="15.75" hidden="false" customHeight="false" outlineLevel="0" collapsed="false">
      <c r="A81" s="55" t="s">
        <v>84</v>
      </c>
      <c r="B81" s="56"/>
      <c r="C81" s="56"/>
      <c r="D81" s="57" t="n">
        <v>0</v>
      </c>
      <c r="E81" s="57" t="n">
        <v>0</v>
      </c>
      <c r="F81" s="57" t="n">
        <v>1.1718</v>
      </c>
      <c r="G81" s="57" t="n">
        <v>0</v>
      </c>
      <c r="H81" s="58" t="n">
        <f aca="false">SUM(D81,E81,F81,G81)</f>
        <v>1.1718</v>
      </c>
      <c r="I81" s="57" t="n">
        <v>0.8478</v>
      </c>
      <c r="J81" s="57" t="n">
        <v>0.28836</v>
      </c>
    </row>
    <row r="82" customFormat="false" ht="15.75" hidden="false" customHeight="false" outlineLevel="0" collapsed="false">
      <c r="A82" s="51" t="s">
        <v>85</v>
      </c>
      <c r="B82" s="52"/>
      <c r="C82" s="52"/>
      <c r="D82" s="53" t="n">
        <v>0</v>
      </c>
      <c r="E82" s="53" t="n">
        <v>0</v>
      </c>
      <c r="F82" s="53" t="n">
        <v>0.2754</v>
      </c>
      <c r="G82" s="53" t="n">
        <v>0</v>
      </c>
      <c r="H82" s="54" t="n">
        <f aca="false">SUM(D82,E82,F82,G82)</f>
        <v>0.2754</v>
      </c>
      <c r="I82" s="53" t="n">
        <v>0.108</v>
      </c>
      <c r="J82" s="53" t="n">
        <v>0.0513</v>
      </c>
    </row>
    <row r="83" customFormat="false" ht="15.75" hidden="false" customHeight="false" outlineLevel="0" collapsed="false">
      <c r="A83" s="55" t="s">
        <v>86</v>
      </c>
      <c r="B83" s="56"/>
      <c r="C83" s="56"/>
      <c r="D83" s="57" t="n">
        <v>0</v>
      </c>
      <c r="E83" s="57" t="n">
        <v>0</v>
      </c>
      <c r="F83" s="57" t="n">
        <v>0</v>
      </c>
      <c r="G83" s="57" t="n">
        <v>0</v>
      </c>
      <c r="H83" s="58" t="n">
        <f aca="false">SUM(D83,E83,F83,G83)</f>
        <v>0</v>
      </c>
      <c r="I83" s="57" t="n">
        <v>0.0648</v>
      </c>
      <c r="J83" s="57" t="n">
        <v>0</v>
      </c>
    </row>
    <row r="84" customFormat="false" ht="15.75" hidden="false" customHeight="false" outlineLevel="0" collapsed="false">
      <c r="A84" s="51" t="s">
        <v>87</v>
      </c>
      <c r="B84" s="52"/>
      <c r="C84" s="52"/>
      <c r="D84" s="53" t="n">
        <v>19.284</v>
      </c>
      <c r="E84" s="53" t="n">
        <v>0</v>
      </c>
      <c r="F84" s="53" t="n">
        <v>0.108</v>
      </c>
      <c r="G84" s="53" t="n">
        <v>0</v>
      </c>
      <c r="H84" s="54" t="n">
        <f aca="false">SUM(D84,E84,F84,G84)</f>
        <v>19.392</v>
      </c>
      <c r="I84" s="53" t="n">
        <v>21.3156</v>
      </c>
      <c r="J84" s="53" t="n">
        <v>32.76558</v>
      </c>
    </row>
    <row r="85" customFormat="false" ht="15.75" hidden="false" customHeight="false" outlineLevel="0" collapsed="false">
      <c r="A85" s="55" t="s">
        <v>88</v>
      </c>
      <c r="B85" s="56"/>
      <c r="C85" s="56"/>
      <c r="D85" s="57" t="n">
        <v>0</v>
      </c>
      <c r="E85" s="57" t="n">
        <v>0</v>
      </c>
      <c r="F85" s="57" t="n">
        <v>0</v>
      </c>
      <c r="G85" s="57" t="n">
        <v>0</v>
      </c>
      <c r="H85" s="58" t="n">
        <f aca="false">SUM(D85,E85,F85,G85)</f>
        <v>0</v>
      </c>
      <c r="I85" s="57" t="n">
        <v>0</v>
      </c>
      <c r="J85" s="57" t="n">
        <v>0.02</v>
      </c>
    </row>
    <row r="86" customFormat="false" ht="15.75" hidden="false" customHeight="false" outlineLevel="0" collapsed="false">
      <c r="A86" s="51" t="s">
        <v>89</v>
      </c>
      <c r="B86" s="52"/>
      <c r="C86" s="52"/>
      <c r="D86" s="53" t="n">
        <v>23.819</v>
      </c>
      <c r="E86" s="53" t="n">
        <v>0</v>
      </c>
      <c r="F86" s="53" t="n">
        <v>1.3068</v>
      </c>
      <c r="G86" s="53" t="n">
        <v>0</v>
      </c>
      <c r="H86" s="54" t="n">
        <f aca="false">SUM(D86,E86,F86,G86)</f>
        <v>25.1258</v>
      </c>
      <c r="I86" s="53" t="n">
        <v>38.0928</v>
      </c>
      <c r="J86" s="53" t="n">
        <v>52.14584</v>
      </c>
    </row>
    <row r="87" customFormat="false" ht="15.75" hidden="false" customHeight="false" outlineLevel="0" collapsed="false">
      <c r="A87" s="59" t="s">
        <v>37</v>
      </c>
      <c r="B87" s="60"/>
      <c r="C87" s="60"/>
      <c r="D87" s="61" t="n">
        <f aca="false">SUM(D80,D81,D82,D83,D84,D85,D86)</f>
        <v>45.231</v>
      </c>
      <c r="E87" s="61" t="n">
        <f aca="false">SUM(E80,E81,E82,E83,E84,E85,E86)</f>
        <v>0</v>
      </c>
      <c r="F87" s="61" t="n">
        <f aca="false">SUM(F80,F81,F82,F83,F84,F85,F86)</f>
        <v>3.1104</v>
      </c>
      <c r="G87" s="61" t="n">
        <f aca="false">SUM(G80,G81,G82,G83,G84,G85,G86)</f>
        <v>0</v>
      </c>
      <c r="H87" s="62" t="n">
        <f aca="false">SUM(H80,H81,H82,H83,H84,H85,H86)</f>
        <v>48.3414</v>
      </c>
      <c r="I87" s="57" t="n">
        <f aca="false">SUM(I80,I81,I82,I83,I84,I85,I86)</f>
        <v>68.1132</v>
      </c>
      <c r="J87" s="57" t="n">
        <f aca="false">SUM(J80,J81,J82,J83,J84,J85,J86)</f>
        <v>101.7014</v>
      </c>
    </row>
    <row r="89" customFormat="false" ht="15.75" hidden="false" customHeight="false" outlineLevel="0" collapsed="false">
      <c r="A89" s="47" t="s">
        <v>90</v>
      </c>
      <c r="B89" s="48"/>
      <c r="C89" s="48"/>
      <c r="D89" s="48"/>
      <c r="E89" s="48"/>
      <c r="F89" s="48"/>
      <c r="G89" s="48"/>
      <c r="H89" s="49"/>
      <c r="I89" s="50"/>
      <c r="J89" s="50"/>
    </row>
    <row r="90" customFormat="false" ht="15.75" hidden="false" customHeight="false" outlineLevel="0" collapsed="false">
      <c r="A90" s="51" t="s">
        <v>91</v>
      </c>
      <c r="B90" s="52"/>
      <c r="C90" s="52"/>
      <c r="D90" s="53" t="n">
        <v>10.134</v>
      </c>
      <c r="E90" s="53" t="n">
        <v>0</v>
      </c>
      <c r="F90" s="53" t="n">
        <v>0.6372</v>
      </c>
      <c r="G90" s="53" t="n">
        <v>0</v>
      </c>
      <c r="H90" s="54" t="n">
        <f aca="false">SUM(D90,E90,F90,G90)</f>
        <v>10.7712</v>
      </c>
      <c r="I90" s="53" t="n">
        <v>16.904</v>
      </c>
      <c r="J90" s="53" t="n">
        <v>0.4347</v>
      </c>
      <c r="K90" s="52"/>
      <c r="L90" s="52"/>
    </row>
    <row r="91" customFormat="false" ht="15.75" hidden="false" customHeight="false" outlineLevel="0" collapsed="false">
      <c r="A91" s="55" t="s">
        <v>92</v>
      </c>
      <c r="B91" s="56"/>
      <c r="C91" s="56"/>
      <c r="D91" s="57" t="n">
        <v>553.69</v>
      </c>
      <c r="E91" s="57" t="n">
        <v>0</v>
      </c>
      <c r="F91" s="57" t="n">
        <v>1.4904</v>
      </c>
      <c r="G91" s="57" t="n">
        <v>0</v>
      </c>
      <c r="H91" s="58" t="n">
        <f aca="false">SUM(D91,E91,F91,G91)</f>
        <v>555.1804</v>
      </c>
      <c r="I91" s="57" t="n">
        <v>285.2188</v>
      </c>
      <c r="J91" s="57" t="n">
        <v>303.34384</v>
      </c>
    </row>
    <row r="92" customFormat="false" ht="15.75" hidden="false" customHeight="false" outlineLevel="0" collapsed="false">
      <c r="A92" s="51" t="s">
        <v>93</v>
      </c>
      <c r="B92" s="52"/>
      <c r="C92" s="52"/>
      <c r="D92" s="53" t="n">
        <v>90.67</v>
      </c>
      <c r="E92" s="53" t="n">
        <v>0</v>
      </c>
      <c r="F92" s="53" t="n">
        <v>0.5994</v>
      </c>
      <c r="G92" s="53" t="n">
        <v>0</v>
      </c>
      <c r="H92" s="54" t="n">
        <f aca="false">SUM(D92,E92,F92,G92)</f>
        <v>91.2694</v>
      </c>
      <c r="I92" s="53" t="n">
        <v>83.2838</v>
      </c>
      <c r="J92" s="53" t="n">
        <v>75.6835</v>
      </c>
    </row>
    <row r="93" customFormat="false" ht="15.75" hidden="false" customHeight="false" outlineLevel="0" collapsed="false">
      <c r="A93" s="59" t="s">
        <v>37</v>
      </c>
      <c r="B93" s="60"/>
      <c r="C93" s="60"/>
      <c r="D93" s="61" t="n">
        <f aca="false">SUM(D90,D91,D92)</f>
        <v>654.494</v>
      </c>
      <c r="E93" s="61" t="n">
        <f aca="false">SUM(E90,E91,E92)</f>
        <v>0</v>
      </c>
      <c r="F93" s="61" t="n">
        <f aca="false">SUM(F90,F91,F92)</f>
        <v>2.727</v>
      </c>
      <c r="G93" s="61" t="n">
        <f aca="false">SUM(G90,G91,G92)</f>
        <v>0</v>
      </c>
      <c r="H93" s="62" t="n">
        <f aca="false">SUM(H90,H91,H92)</f>
        <v>657.221</v>
      </c>
      <c r="I93" s="57" t="n">
        <f aca="false">SUM(I90,I91,I92)</f>
        <v>385.4066</v>
      </c>
      <c r="J93" s="57" t="n">
        <f aca="false">SUM(J90,J91,J92)</f>
        <v>379.46204</v>
      </c>
    </row>
    <row r="95" customFormat="false" ht="15.75" hidden="false" customHeight="false" outlineLevel="0" collapsed="false">
      <c r="A95" s="47" t="s">
        <v>94</v>
      </c>
      <c r="B95" s="48"/>
      <c r="C95" s="48"/>
      <c r="D95" s="48"/>
      <c r="E95" s="48"/>
      <c r="F95" s="48"/>
      <c r="G95" s="48"/>
      <c r="H95" s="49"/>
      <c r="I95" s="50"/>
      <c r="J95" s="50"/>
    </row>
    <row r="96" customFormat="false" ht="15.75" hidden="false" customHeight="false" outlineLevel="0" collapsed="false">
      <c r="A96" s="51" t="s">
        <v>12</v>
      </c>
      <c r="B96" s="52"/>
      <c r="C96" s="52"/>
      <c r="D96" s="53" t="n">
        <v>0</v>
      </c>
      <c r="E96" s="53" t="n">
        <v>0</v>
      </c>
      <c r="F96" s="53" t="n">
        <v>0</v>
      </c>
      <c r="G96" s="53" t="n">
        <v>0</v>
      </c>
      <c r="H96" s="54" t="n">
        <f aca="false">SUM(D96,E96,F96,G96)</f>
        <v>0</v>
      </c>
      <c r="I96" s="53" t="n">
        <v>3.394</v>
      </c>
      <c r="J96" s="53" t="n">
        <v>0</v>
      </c>
      <c r="K96" s="52"/>
      <c r="L96" s="52"/>
    </row>
    <row r="97" customFormat="false" ht="15.75" hidden="false" customHeight="false" outlineLevel="0" collapsed="false">
      <c r="A97" s="55" t="s">
        <v>95</v>
      </c>
      <c r="B97" s="56"/>
      <c r="C97" s="56"/>
      <c r="D97" s="57" t="n">
        <v>0</v>
      </c>
      <c r="E97" s="57" t="n">
        <v>0</v>
      </c>
      <c r="F97" s="57" t="n">
        <v>4.4226</v>
      </c>
      <c r="G97" s="57" t="n">
        <v>0</v>
      </c>
      <c r="H97" s="58" t="n">
        <f aca="false">SUM(D97,E97,F97,G97)</f>
        <v>4.4226</v>
      </c>
      <c r="I97" s="57" t="n">
        <v>43.5988</v>
      </c>
      <c r="J97" s="57" t="n">
        <v>69.22524</v>
      </c>
    </row>
    <row r="98" customFormat="false" ht="15.75" hidden="false" customHeight="false" outlineLevel="0" collapsed="false">
      <c r="A98" s="51" t="s">
        <v>96</v>
      </c>
      <c r="B98" s="52"/>
      <c r="C98" s="52"/>
      <c r="D98" s="53" t="n">
        <v>0</v>
      </c>
      <c r="E98" s="53" t="n">
        <v>0</v>
      </c>
      <c r="F98" s="53" t="n">
        <v>3.6666</v>
      </c>
      <c r="G98" s="53" t="n">
        <v>0</v>
      </c>
      <c r="H98" s="54" t="n">
        <f aca="false">SUM(D98,E98,F98,G98)</f>
        <v>3.6666</v>
      </c>
      <c r="I98" s="53" t="n">
        <v>2.5434</v>
      </c>
      <c r="J98" s="53" t="n">
        <v>4.6305</v>
      </c>
    </row>
    <row r="99" customFormat="false" ht="15.75" hidden="false" customHeight="false" outlineLevel="0" collapsed="false">
      <c r="A99" s="55" t="s">
        <v>97</v>
      </c>
      <c r="B99" s="56"/>
      <c r="C99" s="56"/>
      <c r="D99" s="57" t="n">
        <v>0</v>
      </c>
      <c r="E99" s="57" t="n">
        <v>0</v>
      </c>
      <c r="F99" s="57" t="n">
        <v>10.8972</v>
      </c>
      <c r="G99" s="57" t="n">
        <v>0</v>
      </c>
      <c r="H99" s="58" t="n">
        <f aca="false">SUM(D99,E99,F99,G99)</f>
        <v>10.8972</v>
      </c>
      <c r="I99" s="57" t="n">
        <v>16.6428</v>
      </c>
      <c r="J99" s="57" t="n">
        <v>9.93492</v>
      </c>
    </row>
    <row r="100" customFormat="false" ht="15.75" hidden="false" customHeight="false" outlineLevel="0" collapsed="false">
      <c r="A100" s="51" t="s">
        <v>98</v>
      </c>
      <c r="B100" s="52"/>
      <c r="C100" s="52"/>
      <c r="D100" s="53" t="n">
        <v>0</v>
      </c>
      <c r="E100" s="53" t="n">
        <v>0</v>
      </c>
      <c r="F100" s="53" t="n">
        <v>2.2734</v>
      </c>
      <c r="G100" s="53" t="n">
        <v>0</v>
      </c>
      <c r="H100" s="54" t="n">
        <f aca="false">SUM(D100,E100,F100,G100)</f>
        <v>2.2734</v>
      </c>
      <c r="I100" s="53" t="n">
        <v>1.4796</v>
      </c>
      <c r="J100" s="53" t="n">
        <v>2.2032</v>
      </c>
    </row>
    <row r="101" customFormat="false" ht="15.75" hidden="false" customHeight="false" outlineLevel="0" collapsed="false">
      <c r="A101" s="55" t="s">
        <v>99</v>
      </c>
      <c r="B101" s="56"/>
      <c r="C101" s="56"/>
      <c r="D101" s="57" t="n">
        <v>0</v>
      </c>
      <c r="E101" s="57" t="n">
        <v>0</v>
      </c>
      <c r="F101" s="57" t="n">
        <v>0.2052</v>
      </c>
      <c r="G101" s="57" t="n">
        <v>0</v>
      </c>
      <c r="H101" s="58" t="n">
        <f aca="false">SUM(D101,E101,F101,G101)</f>
        <v>0.2052</v>
      </c>
      <c r="I101" s="57" t="n">
        <v>0.0756</v>
      </c>
      <c r="J101" s="57" t="n">
        <v>0</v>
      </c>
    </row>
    <row r="102" customFormat="false" ht="15.75" hidden="false" customHeight="false" outlineLevel="0" collapsed="false">
      <c r="A102" s="51" t="s">
        <v>100</v>
      </c>
      <c r="B102" s="52"/>
      <c r="C102" s="52"/>
      <c r="D102" s="53" t="n">
        <v>0</v>
      </c>
      <c r="E102" s="53" t="n">
        <v>0</v>
      </c>
      <c r="F102" s="53" t="n">
        <v>0.8964</v>
      </c>
      <c r="G102" s="53" t="n">
        <v>0</v>
      </c>
      <c r="H102" s="54" t="n">
        <f aca="false">SUM(D102,E102,F102,G102)</f>
        <v>0.8964</v>
      </c>
      <c r="I102" s="53" t="n">
        <v>0.2484</v>
      </c>
      <c r="J102" s="53" t="n">
        <v>0.40446</v>
      </c>
    </row>
    <row r="103" customFormat="false" ht="15.75" hidden="false" customHeight="false" outlineLevel="0" collapsed="false">
      <c r="A103" s="55" t="s">
        <v>101</v>
      </c>
      <c r="B103" s="56"/>
      <c r="C103" s="56"/>
      <c r="D103" s="57" t="n">
        <v>0</v>
      </c>
      <c r="E103" s="57" t="n">
        <v>0</v>
      </c>
      <c r="F103" s="57" t="n">
        <v>1.0638</v>
      </c>
      <c r="G103" s="57" t="n">
        <v>0</v>
      </c>
      <c r="H103" s="58" t="n">
        <f aca="false">SUM(D103,E103,F103,G103)</f>
        <v>1.0638</v>
      </c>
      <c r="I103" s="57" t="n">
        <v>0.4806</v>
      </c>
      <c r="J103" s="57" t="n">
        <v>0.67986</v>
      </c>
    </row>
    <row r="104" customFormat="false" ht="15.75" hidden="false" customHeight="false" outlineLevel="0" collapsed="false">
      <c r="A104" s="51" t="s">
        <v>102</v>
      </c>
      <c r="B104" s="52"/>
      <c r="C104" s="52"/>
      <c r="D104" s="53" t="n">
        <v>0</v>
      </c>
      <c r="E104" s="53" t="n">
        <v>0</v>
      </c>
      <c r="F104" s="53" t="n">
        <v>7.2522</v>
      </c>
      <c r="G104" s="53" t="n">
        <v>0</v>
      </c>
      <c r="H104" s="54" t="n">
        <f aca="false">SUM(D104,E104,F104,G104)</f>
        <v>7.2522</v>
      </c>
      <c r="I104" s="53" t="n">
        <v>6.1884</v>
      </c>
      <c r="J104" s="53" t="n">
        <v>8.46642</v>
      </c>
    </row>
    <row r="105" customFormat="false" ht="15.75" hidden="false" customHeight="false" outlineLevel="0" collapsed="false">
      <c r="A105" s="55" t="s">
        <v>103</v>
      </c>
      <c r="B105" s="56"/>
      <c r="C105" s="56"/>
      <c r="D105" s="57" t="n">
        <v>0</v>
      </c>
      <c r="E105" s="57" t="n">
        <v>0</v>
      </c>
      <c r="F105" s="57" t="n">
        <v>8.7858</v>
      </c>
      <c r="G105" s="57" t="n">
        <v>0</v>
      </c>
      <c r="H105" s="58" t="n">
        <f aca="false">SUM(D105,E105,F105,G105)</f>
        <v>8.7858</v>
      </c>
      <c r="I105" s="57" t="n">
        <v>10.1952</v>
      </c>
      <c r="J105" s="57" t="n">
        <v>18.15318</v>
      </c>
    </row>
    <row r="106" customFormat="false" ht="15.75" hidden="false" customHeight="false" outlineLevel="0" collapsed="false">
      <c r="A106" s="51" t="s">
        <v>104</v>
      </c>
      <c r="B106" s="52"/>
      <c r="C106" s="52"/>
      <c r="D106" s="53" t="n">
        <v>0</v>
      </c>
      <c r="E106" s="53" t="n">
        <v>0</v>
      </c>
      <c r="F106" s="53" t="n">
        <v>0.7938</v>
      </c>
      <c r="G106" s="53" t="n">
        <v>0</v>
      </c>
      <c r="H106" s="54" t="n">
        <f aca="false">SUM(D106,E106,F106,G106)</f>
        <v>0.7938</v>
      </c>
      <c r="I106" s="53" t="n">
        <v>0.54</v>
      </c>
      <c r="J106" s="53" t="n">
        <v>0.42066</v>
      </c>
    </row>
    <row r="107" customFormat="false" ht="15.75" hidden="false" customHeight="false" outlineLevel="0" collapsed="false">
      <c r="A107" s="59" t="s">
        <v>37</v>
      </c>
      <c r="B107" s="60"/>
      <c r="C107" s="60"/>
      <c r="D107" s="61" t="n">
        <f aca="false">SUM(D96,D97,D98,D99,D100,D101,D102,D103,D104,D105,D106)</f>
        <v>0</v>
      </c>
      <c r="E107" s="61" t="n">
        <f aca="false">SUM(E96,E97,E98,E99,E100,E101,E102,E103,E104,E105,E106)</f>
        <v>0</v>
      </c>
      <c r="F107" s="61" t="n">
        <f aca="false">SUM(F96,F97,F98,F99,F100,F101,F102,F103,F104,F105,F106)</f>
        <v>40.257</v>
      </c>
      <c r="G107" s="61" t="n">
        <f aca="false">SUM(G96,G97,G98,G99,G100,G101,G102,G103,G104,G105,G106)</f>
        <v>0</v>
      </c>
      <c r="H107" s="62" t="n">
        <f aca="false">SUM(H96,H97,H98,H99,H100,H101,H102,H103,H104,H105,H106)</f>
        <v>40.257</v>
      </c>
      <c r="I107" s="57" t="n">
        <f aca="false">SUM(I96,I97,I98,I99,I100,I101,I102,I103,I104,I105,I106)</f>
        <v>85.3868</v>
      </c>
      <c r="J107" s="57" t="n">
        <f aca="false">SUM(J96,J97,J98,J99,J100,J101,J102,J103,J104,J105,J106)</f>
        <v>114.11844</v>
      </c>
    </row>
    <row r="109" customFormat="false" ht="15.75" hidden="false" customHeight="false" outlineLevel="0" collapsed="false">
      <c r="A109" s="47" t="s">
        <v>105</v>
      </c>
      <c r="B109" s="48"/>
      <c r="C109" s="48"/>
      <c r="D109" s="48"/>
      <c r="E109" s="48"/>
      <c r="F109" s="48"/>
      <c r="G109" s="48"/>
      <c r="H109" s="49"/>
      <c r="I109" s="50"/>
      <c r="J109" s="50"/>
    </row>
    <row r="110" customFormat="false" ht="15.75" hidden="false" customHeight="false" outlineLevel="0" collapsed="false">
      <c r="A110" s="51" t="s">
        <v>106</v>
      </c>
      <c r="B110" s="52"/>
      <c r="C110" s="52"/>
      <c r="D110" s="53" t="n">
        <v>0</v>
      </c>
      <c r="E110" s="53" t="n">
        <v>0</v>
      </c>
      <c r="F110" s="53" t="n">
        <v>1.782</v>
      </c>
      <c r="G110" s="53" t="n">
        <v>0</v>
      </c>
      <c r="H110" s="54" t="n">
        <f aca="false">SUM(D110,E110,F110,G110)</f>
        <v>1.782</v>
      </c>
      <c r="I110" s="53" t="n">
        <v>1.4526</v>
      </c>
      <c r="J110" s="53" t="n">
        <v>2.07036</v>
      </c>
      <c r="K110" s="52"/>
      <c r="L110" s="52"/>
    </row>
    <row r="111" customFormat="false" ht="15.75" hidden="false" customHeight="false" outlineLevel="0" collapsed="false">
      <c r="A111" s="55" t="s">
        <v>107</v>
      </c>
      <c r="B111" s="56"/>
      <c r="C111" s="56"/>
      <c r="D111" s="57" t="n">
        <v>0</v>
      </c>
      <c r="E111" s="57" t="n">
        <v>0</v>
      </c>
      <c r="F111" s="57" t="n">
        <v>0.2808</v>
      </c>
      <c r="G111" s="57" t="n">
        <v>0</v>
      </c>
      <c r="H111" s="58" t="n">
        <f aca="false">SUM(D111,E111,F111,G111)</f>
        <v>0.2808</v>
      </c>
      <c r="I111" s="57" t="n">
        <v>0.2322</v>
      </c>
      <c r="J111" s="57" t="n">
        <v>0.30726</v>
      </c>
    </row>
    <row r="112" customFormat="false" ht="15.75" hidden="false" customHeight="false" outlineLevel="0" collapsed="false">
      <c r="A112" s="59" t="s">
        <v>37</v>
      </c>
      <c r="B112" s="60"/>
      <c r="C112" s="60"/>
      <c r="D112" s="61" t="n">
        <f aca="false">SUM(D110,D111)</f>
        <v>0</v>
      </c>
      <c r="E112" s="61" t="n">
        <f aca="false">SUM(E110,E111)</f>
        <v>0</v>
      </c>
      <c r="F112" s="61" t="n">
        <f aca="false">SUM(F110,F111)</f>
        <v>2.0628</v>
      </c>
      <c r="G112" s="61" t="n">
        <f aca="false">SUM(G110,G111)</f>
        <v>0</v>
      </c>
      <c r="H112" s="62" t="n">
        <f aca="false">SUM(H110,H111)</f>
        <v>2.0628</v>
      </c>
      <c r="I112" s="57" t="n">
        <f aca="false">SUM(I110,I111)</f>
        <v>1.6848</v>
      </c>
      <c r="J112" s="57" t="n">
        <f aca="false">SUM(J110,J111)</f>
        <v>2.37762</v>
      </c>
    </row>
    <row r="114" customFormat="false" ht="15.75" hidden="false" customHeight="false" outlineLevel="0" collapsed="false">
      <c r="A114" s="47" t="s">
        <v>36</v>
      </c>
      <c r="B114" s="48"/>
      <c r="C114" s="48"/>
      <c r="D114" s="48"/>
      <c r="E114" s="48"/>
      <c r="F114" s="48"/>
      <c r="G114" s="48"/>
      <c r="H114" s="49"/>
      <c r="I114" s="50"/>
      <c r="J114" s="50"/>
    </row>
    <row r="115" customFormat="false" ht="15.75" hidden="false" customHeight="false" outlineLevel="0" collapsed="false">
      <c r="A115" s="51" t="s">
        <v>15</v>
      </c>
      <c r="B115" s="52"/>
      <c r="C115" s="52"/>
      <c r="D115" s="53" t="n">
        <v>0</v>
      </c>
      <c r="E115" s="53" t="n">
        <v>0</v>
      </c>
      <c r="F115" s="53" t="n">
        <v>0.8316</v>
      </c>
      <c r="G115" s="53" t="n">
        <v>0</v>
      </c>
      <c r="H115" s="54" t="n">
        <f aca="false">SUM(D115,E115,F115,G115)</f>
        <v>0.8316</v>
      </c>
      <c r="I115" s="53" t="n">
        <v>0.3672</v>
      </c>
      <c r="J115" s="53" t="n">
        <v>0.71712</v>
      </c>
      <c r="K115" s="52"/>
      <c r="L115" s="52"/>
    </row>
    <row r="116" customFormat="false" ht="15.75" hidden="false" customHeight="false" outlineLevel="0" collapsed="false">
      <c r="A116" s="59" t="s">
        <v>37</v>
      </c>
      <c r="B116" s="60"/>
      <c r="C116" s="60"/>
      <c r="D116" s="61" t="n">
        <f aca="false">D115</f>
        <v>0</v>
      </c>
      <c r="E116" s="61" t="n">
        <f aca="false">E115</f>
        <v>0</v>
      </c>
      <c r="F116" s="61" t="n">
        <f aca="false">F115</f>
        <v>0.8316</v>
      </c>
      <c r="G116" s="61" t="n">
        <f aca="false">G115</f>
        <v>0</v>
      </c>
      <c r="H116" s="62" t="n">
        <f aca="false">H115</f>
        <v>0.8316</v>
      </c>
      <c r="I116" s="57" t="n">
        <f aca="false">I115</f>
        <v>0.3672</v>
      </c>
      <c r="J116" s="57" t="n">
        <f aca="false">J115</f>
        <v>0.71712</v>
      </c>
    </row>
    <row r="118" customFormat="false" ht="33.95" hidden="false" customHeight="true" outlineLevel="0" collapsed="false">
      <c r="A118" s="63" t="s">
        <v>108</v>
      </c>
      <c r="B118" s="64"/>
      <c r="C118" s="64"/>
      <c r="D118" s="65" t="n">
        <f aca="false">SUM(D22,D31,D39,D44,D62,D77,D87,D93,D107,D112,D116)</f>
        <v>919.197</v>
      </c>
      <c r="E118" s="65" t="n">
        <f aca="false">SUM(E22,E31,E39,E44,E62,E77,E87,E93,E107,E112,E116)</f>
        <v>0</v>
      </c>
      <c r="F118" s="65" t="n">
        <f aca="false">SUM(F22,F31,F39,F44,F62,F77,F87,F93,F107,F112,F116)</f>
        <v>73.143</v>
      </c>
      <c r="G118" s="65" t="n">
        <f aca="false">SUM(G22,G31,G39,G44,G62,G77,G87,G93,G107,G112,G116)</f>
        <v>7.9</v>
      </c>
      <c r="H118" s="65" t="n">
        <f aca="false">SUM(H22,H31,H39,H44,H62,H77,H87,H93,H107,H112,H116)</f>
        <v>1000.24</v>
      </c>
      <c r="I118" s="65" t="n">
        <f aca="false">SUM(I22,I31,I39,I44,I62,I77,I87,I93,I107,I112,I116)</f>
        <v>780.67</v>
      </c>
      <c r="J118" s="66" t="n">
        <f aca="false">SUM(J22,J31,J39,J44,J62,J77,J87,J93,J107,J112,J116)</f>
        <v>839.04972</v>
      </c>
    </row>
    <row r="120" customFormat="false" ht="15" hidden="false" customHeight="false" outlineLevel="0" collapsed="false">
      <c r="A120" s="67" t="s">
        <v>109</v>
      </c>
      <c r="B120" s="68"/>
      <c r="C120" s="68"/>
      <c r="D120" s="69" t="n">
        <v>700.885</v>
      </c>
      <c r="E120" s="69" t="n">
        <v>0</v>
      </c>
      <c r="F120" s="69" t="n">
        <v>71.685</v>
      </c>
      <c r="G120" s="69" t="n">
        <v>8.1</v>
      </c>
      <c r="I120" s="70" t="s">
        <v>110</v>
      </c>
      <c r="J120" s="70" t="s">
        <v>110</v>
      </c>
    </row>
    <row r="121" s="73" customFormat="true" ht="15" hidden="false" customHeight="false" outlineLevel="0" collapsed="false">
      <c r="A121" s="71" t="s">
        <v>111</v>
      </c>
      <c r="B121" s="72"/>
      <c r="C121" s="72"/>
      <c r="D121" s="72" t="n">
        <f aca="false">IF(OR(D120=0,D120="-"),"-",IF(D118="-",(0-D120)/D120,(D118-D120)/D120))</f>
        <v>0.311480485386333</v>
      </c>
      <c r="E121" s="72" t="str">
        <f aca="false">IF(OR(E120=0,E120="-"),"-",IF(E118="-",(0-E120)/E120,(E118-E120)/E120))</f>
        <v>-</v>
      </c>
      <c r="F121" s="72" t="n">
        <f aca="false">IF(OR(F120=0,F120="-"),"-",IF(F118="-",(0-F120)/F120,(F118-F120)/F120))</f>
        <v>0.0203389830508472</v>
      </c>
      <c r="G121" s="72" t="n">
        <f aca="false">IF(OR(G120=0,G120="-"),"-",IF(G118="-",(0-G120)/G120,(G118-G120)/G120))</f>
        <v>-0.0246913580246913</v>
      </c>
      <c r="I121" s="74" t="s">
        <v>112</v>
      </c>
      <c r="J121" s="74" t="s">
        <v>113</v>
      </c>
    </row>
    <row r="122" customFormat="false" ht="15" hidden="false" customHeight="false" outlineLevel="0" collapsed="false">
      <c r="A122" s="67" t="s">
        <v>114</v>
      </c>
      <c r="B122" s="68"/>
      <c r="C122" s="68"/>
      <c r="D122" s="69" t="n">
        <v>738.941</v>
      </c>
      <c r="E122" s="69" t="n">
        <v>0</v>
      </c>
      <c r="F122" s="69" t="n">
        <v>76.60872</v>
      </c>
      <c r="G122" s="69" t="n">
        <v>23.5</v>
      </c>
      <c r="I122" s="75" t="n">
        <f aca="false">IF(OR(I118=0,I118="-"),"-",IF(H118="-",(0-I118)/I118,(H118-I118)/I118))</f>
        <v>0.281258406240793</v>
      </c>
      <c r="J122" s="75" t="n">
        <f aca="false">IF(OR(J118=0,J118="-"),"-",IF(I118="-",(0-J118)/J118,(I118-J118)/J118))</f>
        <v>-0.0695783796936373</v>
      </c>
    </row>
    <row r="123" s="73" customFormat="true" ht="15" hidden="false" customHeight="false" outlineLevel="0" collapsed="false">
      <c r="A123" s="72" t="s">
        <v>115</v>
      </c>
      <c r="B123" s="72"/>
      <c r="C123" s="72"/>
      <c r="D123" s="72" t="n">
        <f aca="false">IF(OR(D122=0,D122="-"),"-",IF(D120="-",(0-D122)/D122,(D120-D122)/D122))</f>
        <v>-0.0515007287455968</v>
      </c>
      <c r="E123" s="72" t="str">
        <f aca="false">IF(OR(E122=0,E122="-"),"-",IF(E120="-",(0-E122)/E122,(E120-E122)/E122))</f>
        <v>-</v>
      </c>
      <c r="F123" s="72" t="n">
        <f aca="false">IF(OR(F122=0,F122="-"),"-",IF(F120="-",(0-F122)/F122,(F120-F122)/F122))</f>
        <v>-0.0642710124904841</v>
      </c>
      <c r="G123" s="72" t="n">
        <f aca="false">IF(OR(G122=0,G122="-"),"-",IF(G120="-",(0-G122)/G122,(G120-G122)/G122))</f>
        <v>-0.65531914893617</v>
      </c>
    </row>
  </sheetData>
  <mergeCells count="127">
    <mergeCell ref="A1:I1"/>
    <mergeCell ref="A2:I2"/>
    <mergeCell ref="A3:I3"/>
    <mergeCell ref="B5:B7"/>
    <mergeCell ref="C5:C7"/>
    <mergeCell ref="D5:D7"/>
    <mergeCell ref="E5:E7"/>
    <mergeCell ref="F5:F7"/>
    <mergeCell ref="G5:G7"/>
    <mergeCell ref="H5:H6"/>
    <mergeCell ref="I5:I6"/>
    <mergeCell ref="J5:J6"/>
    <mergeCell ref="B8:C8"/>
    <mergeCell ref="B9:C9"/>
    <mergeCell ref="K9:L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4:C24"/>
    <mergeCell ref="B25:C25"/>
    <mergeCell ref="K25:L25"/>
    <mergeCell ref="B26:C26"/>
    <mergeCell ref="B27:C27"/>
    <mergeCell ref="B28:C28"/>
    <mergeCell ref="B29:C29"/>
    <mergeCell ref="B30:C30"/>
    <mergeCell ref="B31:C31"/>
    <mergeCell ref="B33:C33"/>
    <mergeCell ref="B34:C34"/>
    <mergeCell ref="K34:L34"/>
    <mergeCell ref="B35:C35"/>
    <mergeCell ref="B36:C36"/>
    <mergeCell ref="B37:C37"/>
    <mergeCell ref="B38:C38"/>
    <mergeCell ref="B39:C39"/>
    <mergeCell ref="B41:C41"/>
    <mergeCell ref="B42:C42"/>
    <mergeCell ref="K42:L42"/>
    <mergeCell ref="B43:C43"/>
    <mergeCell ref="B44:C44"/>
    <mergeCell ref="B46:C46"/>
    <mergeCell ref="B47:C47"/>
    <mergeCell ref="K47:L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4:C64"/>
    <mergeCell ref="B65:C65"/>
    <mergeCell ref="K65:L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9:C79"/>
    <mergeCell ref="B80:C80"/>
    <mergeCell ref="K80:L80"/>
    <mergeCell ref="B81:C81"/>
    <mergeCell ref="B82:C82"/>
    <mergeCell ref="B83:C83"/>
    <mergeCell ref="B84:C84"/>
    <mergeCell ref="B85:C85"/>
    <mergeCell ref="B86:C86"/>
    <mergeCell ref="B87:C87"/>
    <mergeCell ref="B89:C89"/>
    <mergeCell ref="B90:C90"/>
    <mergeCell ref="K90:L90"/>
    <mergeCell ref="B91:C91"/>
    <mergeCell ref="B92:C92"/>
    <mergeCell ref="B93:C93"/>
    <mergeCell ref="B95:C95"/>
    <mergeCell ref="B96:C96"/>
    <mergeCell ref="K96:L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9:C109"/>
    <mergeCell ref="B110:C110"/>
    <mergeCell ref="K110:L110"/>
    <mergeCell ref="B111:C111"/>
    <mergeCell ref="B112:C112"/>
    <mergeCell ref="B114:C114"/>
    <mergeCell ref="B115:C115"/>
    <mergeCell ref="K115:L115"/>
    <mergeCell ref="B116:C116"/>
    <mergeCell ref="B118:C118"/>
    <mergeCell ref="B120:C120"/>
    <mergeCell ref="B121:C121"/>
    <mergeCell ref="B122:C122"/>
    <mergeCell ref="B123:C1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G1" activeCellId="0" sqref="AG1"/>
    </sheetView>
  </sheetViews>
  <sheetFormatPr defaultRowHeight="15"/>
  <cols>
    <col collapsed="false" hidden="false" max="1" min="1" style="0" width="34.8582995951417"/>
    <col collapsed="false" hidden="false" max="2" min="2" style="0" width="1.28744939271255"/>
    <col collapsed="false" hidden="false" max="3" min="3" style="0" width="7.57085020242915"/>
    <col collapsed="false" hidden="false" max="4" min="4" style="0" width="1"/>
    <col collapsed="false" hidden="false" max="5" min="5" style="0" width="7.57085020242915"/>
    <col collapsed="false" hidden="false" max="6" min="6" style="0" width="1"/>
    <col collapsed="false" hidden="false" max="7" min="7" style="0" width="7.57085020242915"/>
    <col collapsed="false" hidden="false" max="8" min="8" style="0" width="1"/>
    <col collapsed="false" hidden="false" max="9" min="9" style="0" width="8.71255060728745"/>
    <col collapsed="false" hidden="false" max="10" min="10" style="0" width="0.42914979757085"/>
    <col collapsed="false" hidden="false" max="11" min="11" style="0" width="7.57085020242915"/>
    <col collapsed="false" hidden="false" max="12" min="12" style="0" width="1"/>
    <col collapsed="false" hidden="false" max="13" min="13" style="0" width="7.57085020242915"/>
    <col collapsed="false" hidden="false" max="14" min="14" style="0" width="1"/>
    <col collapsed="false" hidden="false" max="15" min="15" style="0" width="7.57085020242915"/>
    <col collapsed="false" hidden="false" max="16" min="16" style="0" width="1"/>
    <col collapsed="false" hidden="false" max="17" min="17" style="0" width="8.71255060728745"/>
    <col collapsed="false" hidden="false" max="18" min="18" style="0" width="0.42914979757085"/>
    <col collapsed="false" hidden="false" max="19" min="19" style="0" width="7.57085020242915"/>
    <col collapsed="false" hidden="false" max="20" min="20" style="0" width="1"/>
    <col collapsed="false" hidden="false" max="21" min="21" style="0" width="7.57085020242915"/>
    <col collapsed="false" hidden="false" max="22" min="22" style="0" width="1"/>
    <col collapsed="false" hidden="false" max="23" min="23" style="0" width="7.57085020242915"/>
    <col collapsed="false" hidden="false" max="24" min="24" style="0" width="1"/>
    <col collapsed="false" hidden="false" max="25" min="25" style="0" width="8.71255060728745"/>
    <col collapsed="false" hidden="false" max="26" min="26" style="0" width="0.42914979757085"/>
    <col collapsed="false" hidden="false" max="27" min="27" style="0" width="6.42914979757085"/>
    <col collapsed="false" hidden="false" max="28" min="28" style="0" width="2"/>
    <col collapsed="false" hidden="false" max="29" min="29" style="0" width="6.42914979757085"/>
    <col collapsed="false" hidden="false" max="30" min="30" style="0" width="2"/>
    <col collapsed="false" hidden="false" max="31" min="31" style="0" width="7.57085020242915"/>
    <col collapsed="false" hidden="false" max="32" min="32" style="0" width="1"/>
    <col collapsed="false" hidden="false" max="33" min="33" style="0" width="8.71255060728745"/>
    <col collapsed="false" hidden="false" max="1025" min="34" style="0" width="9.1417004048583"/>
  </cols>
  <sheetData>
    <row r="1" customFormat="false" ht="23.25" hidden="false" customHeight="false" outlineLevel="0" collapsed="false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 t="s">
        <v>1</v>
      </c>
    </row>
    <row r="2" customFormat="false" ht="18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</row>
    <row r="3" customFormat="false" ht="18" hidden="false" customHeight="false" outlineLevel="0" collapsed="false">
      <c r="A3" s="3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"/>
    </row>
    <row r="5" customFormat="false" ht="18.75" hidden="false" customHeight="false" outlineLevel="0" collapsed="false">
      <c r="A5" s="5"/>
      <c r="B5" s="5"/>
      <c r="C5" s="76" t="s">
        <v>4</v>
      </c>
      <c r="D5" s="76"/>
      <c r="E5" s="76"/>
      <c r="F5" s="76"/>
      <c r="G5" s="76"/>
      <c r="H5" s="76"/>
      <c r="I5" s="76"/>
      <c r="J5" s="5"/>
      <c r="K5" s="76" t="s">
        <v>5</v>
      </c>
      <c r="L5" s="76"/>
      <c r="M5" s="76"/>
      <c r="N5" s="76"/>
      <c r="O5" s="76"/>
      <c r="P5" s="76"/>
      <c r="Q5" s="76"/>
      <c r="R5" s="5"/>
      <c r="S5" s="76" t="s">
        <v>6</v>
      </c>
      <c r="T5" s="76"/>
      <c r="U5" s="76"/>
      <c r="V5" s="76"/>
      <c r="W5" s="76"/>
      <c r="X5" s="76"/>
      <c r="Y5" s="76"/>
      <c r="Z5" s="5"/>
      <c r="AA5" s="76" t="s">
        <v>7</v>
      </c>
      <c r="AB5" s="76"/>
      <c r="AC5" s="76"/>
      <c r="AD5" s="76"/>
      <c r="AE5" s="76"/>
      <c r="AF5" s="76"/>
      <c r="AG5" s="76"/>
    </row>
    <row r="6" customFormat="false" ht="33.95" hidden="false" customHeight="true" outlineLevel="0" collapsed="false">
      <c r="A6" s="7" t="s">
        <v>8</v>
      </c>
      <c r="C6" s="8" t="n">
        <v>2014</v>
      </c>
      <c r="D6" s="8"/>
      <c r="E6" s="9" t="n">
        <v>2015</v>
      </c>
      <c r="F6" s="9"/>
      <c r="G6" s="10" t="n">
        <v>2016</v>
      </c>
      <c r="H6" s="10"/>
      <c r="I6" s="11" t="s">
        <v>9</v>
      </c>
      <c r="K6" s="8" t="n">
        <v>2014</v>
      </c>
      <c r="L6" s="8"/>
      <c r="M6" s="9" t="n">
        <v>2015</v>
      </c>
      <c r="N6" s="9"/>
      <c r="O6" s="10" t="n">
        <v>2016</v>
      </c>
      <c r="P6" s="10"/>
      <c r="Q6" s="11" t="s">
        <v>9</v>
      </c>
      <c r="S6" s="8" t="n">
        <v>2014</v>
      </c>
      <c r="T6" s="8"/>
      <c r="U6" s="9" t="n">
        <v>2015</v>
      </c>
      <c r="V6" s="9"/>
      <c r="W6" s="10" t="n">
        <v>2016</v>
      </c>
      <c r="X6" s="10"/>
      <c r="Y6" s="11" t="s">
        <v>9</v>
      </c>
      <c r="AA6" s="8" t="n">
        <v>2014</v>
      </c>
      <c r="AB6" s="8"/>
      <c r="AC6" s="9" t="n">
        <v>2015</v>
      </c>
      <c r="AD6" s="9"/>
      <c r="AE6" s="10" t="n">
        <v>2016</v>
      </c>
      <c r="AF6" s="10"/>
      <c r="AG6" s="11" t="s">
        <v>9</v>
      </c>
    </row>
    <row r="7" customFormat="false" ht="15" hidden="false" customHeight="false" outlineLevel="0" collapsed="false">
      <c r="A7" s="12" t="s">
        <v>10</v>
      </c>
      <c r="B7" s="13"/>
      <c r="C7" s="14" t="n">
        <v>885.728</v>
      </c>
      <c r="D7" s="15"/>
      <c r="E7" s="14" t="n">
        <v>865.7936</v>
      </c>
      <c r="F7" s="15"/>
      <c r="G7" s="16" t="n">
        <v>1039.78784</v>
      </c>
      <c r="H7" s="15"/>
      <c r="I7" s="17" t="n">
        <f aca="false">IF(OR(E7=0,E7="-"),"-",IF(G7="-",(0-E7)/E7,(G7-E7)/E7))</f>
        <v>0.200965033698563</v>
      </c>
      <c r="K7" s="14" t="n">
        <v>1024.69</v>
      </c>
      <c r="L7" s="15"/>
      <c r="M7" s="14" t="n">
        <v>839.47596</v>
      </c>
      <c r="N7" s="15"/>
      <c r="O7" s="16" t="n">
        <v>1118.45624</v>
      </c>
      <c r="P7" s="15"/>
      <c r="Q7" s="17" t="n">
        <f aca="false">IF(OR(M7=0,M7="-"),"-",IF(O7="-",(0-M7)/M7,(O7-M7)/M7))</f>
        <v>0.33232670534127</v>
      </c>
      <c r="S7" s="14" t="n">
        <v>479.874</v>
      </c>
      <c r="T7" s="15"/>
      <c r="U7" s="14" t="n">
        <v>384.651</v>
      </c>
      <c r="V7" s="15"/>
      <c r="W7" s="16" t="n">
        <v>444.78436</v>
      </c>
      <c r="X7" s="15"/>
      <c r="Y7" s="17" t="n">
        <f aca="false">IF(OR(U7=0,U7="-"),"-",IF(W7="-",(0-U7)/U7,(W7-U7)/U7))</f>
        <v>0.156332259632758</v>
      </c>
      <c r="AA7" s="14" t="n">
        <v>544.816</v>
      </c>
      <c r="AB7" s="15"/>
      <c r="AC7" s="14" t="n">
        <v>454.82496</v>
      </c>
      <c r="AD7" s="15"/>
      <c r="AE7" s="16" t="n">
        <v>673.67188</v>
      </c>
      <c r="AF7" s="15"/>
      <c r="AG7" s="17" t="n">
        <f aca="false">IF(OR(AC7=0,AC7="-"),"-",IF(AE7="-",(0-AC7)/AC7,(AE7-AC7)/AC7))</f>
        <v>0.481167348423446</v>
      </c>
    </row>
    <row r="8" customFormat="false" ht="15" hidden="false" customHeight="false" outlineLevel="0" collapsed="false">
      <c r="A8" s="18" t="s">
        <v>11</v>
      </c>
      <c r="B8" s="19"/>
      <c r="C8" s="20" t="n">
        <v>164.5</v>
      </c>
      <c r="D8" s="21"/>
      <c r="E8" s="20" t="n">
        <v>175.9</v>
      </c>
      <c r="F8" s="21"/>
      <c r="G8" s="22" t="n">
        <v>160.8</v>
      </c>
      <c r="H8" s="21"/>
      <c r="I8" s="23" t="n">
        <f aca="false">IF(OR(E8=0,E8="-"),"-",IF(G8="-",(0-E8)/E8,(G8-E8)/E8))</f>
        <v>-0.0858442296759522</v>
      </c>
      <c r="K8" s="20" t="n">
        <v>164.5</v>
      </c>
      <c r="L8" s="21"/>
      <c r="M8" s="20" t="n">
        <v>175.9</v>
      </c>
      <c r="N8" s="21"/>
      <c r="O8" s="22" t="n">
        <v>160.8</v>
      </c>
      <c r="P8" s="21"/>
      <c r="Q8" s="23" t="n">
        <f aca="false">IF(OR(M8=0,M8="-"),"-",IF(O8="-",(0-M8)/M8,(O8-M8)/M8))</f>
        <v>-0.0858442296759522</v>
      </c>
      <c r="S8" s="20" t="n">
        <v>164.5</v>
      </c>
      <c r="T8" s="21"/>
      <c r="U8" s="20" t="n">
        <v>175.9</v>
      </c>
      <c r="V8" s="21"/>
      <c r="W8" s="22" t="n">
        <v>160.8</v>
      </c>
      <c r="X8" s="21"/>
      <c r="Y8" s="23" t="n">
        <f aca="false">IF(OR(U8=0,U8="-"),"-",IF(W8="-",(0-U8)/U8,(W8-U8)/U8))</f>
        <v>-0.0858442296759522</v>
      </c>
      <c r="AA8" s="20" t="n">
        <v>0</v>
      </c>
      <c r="AB8" s="21"/>
      <c r="AC8" s="20" t="n">
        <v>0</v>
      </c>
      <c r="AD8" s="21"/>
      <c r="AE8" s="22" t="n">
        <v>0</v>
      </c>
      <c r="AF8" s="21"/>
      <c r="AG8" s="23" t="str">
        <f aca="false">IF(OR(AC8=0,AC8="-"),"-",IF(AE8="-",(0-AC8)/AC8,(AE8-AC8)/AC8))</f>
        <v>-</v>
      </c>
    </row>
    <row r="9" customFormat="false" ht="15" hidden="false" customHeight="false" outlineLevel="0" collapsed="false">
      <c r="A9" s="24" t="s">
        <v>12</v>
      </c>
      <c r="B9" s="25"/>
      <c r="C9" s="26" t="n">
        <v>1174.38</v>
      </c>
      <c r="D9" s="27"/>
      <c r="E9" s="26" t="n">
        <v>1329.86</v>
      </c>
      <c r="F9" s="27"/>
      <c r="G9" s="28" t="n">
        <v>1337.68</v>
      </c>
      <c r="H9" s="27"/>
      <c r="I9" s="29" t="n">
        <f aca="false">IF(OR(E9=0,E9="-"),"-",IF(G9="-",(0-E9)/E9,(G9-E9)/E9))</f>
        <v>0.00588031822898663</v>
      </c>
      <c r="K9" s="26" t="n">
        <v>1174.38</v>
      </c>
      <c r="L9" s="27"/>
      <c r="M9" s="26" t="n">
        <v>1329.86</v>
      </c>
      <c r="N9" s="27"/>
      <c r="O9" s="28" t="n">
        <v>1337.68</v>
      </c>
      <c r="P9" s="27"/>
      <c r="Q9" s="29" t="n">
        <f aca="false">IF(OR(M9=0,M9="-"),"-",IF(O9="-",(0-M9)/M9,(O9-M9)/M9))</f>
        <v>0.00588031822898663</v>
      </c>
      <c r="S9" s="26" t="n">
        <v>1048.75216</v>
      </c>
      <c r="T9" s="27"/>
      <c r="U9" s="26" t="n">
        <v>1108.5816</v>
      </c>
      <c r="V9" s="27"/>
      <c r="W9" s="28" t="n">
        <v>1188.4606</v>
      </c>
      <c r="X9" s="27"/>
      <c r="Y9" s="29" t="n">
        <f aca="false">IF(OR(U9=0,U9="-"),"-",IF(W9="-",(0-U9)/U9,(W9-U9)/U9))</f>
        <v>0.0720551378446117</v>
      </c>
      <c r="AA9" s="26" t="n">
        <v>125.62784</v>
      </c>
      <c r="AB9" s="27" t="s">
        <v>14</v>
      </c>
      <c r="AC9" s="26" t="n">
        <v>221.2784</v>
      </c>
      <c r="AD9" s="27" t="s">
        <v>14</v>
      </c>
      <c r="AE9" s="28" t="n">
        <v>149.2194</v>
      </c>
      <c r="AF9" s="27"/>
      <c r="AG9" s="29" t="n">
        <f aca="false">IF(OR(AC9=0,AC9="-"),"-",IF(AE9="-",(0-AC9)/AC9,(AE9-AC9)/AC9))</f>
        <v>-0.325648594711458</v>
      </c>
    </row>
    <row r="10" customFormat="false" ht="15" hidden="false" customHeight="false" outlineLevel="0" collapsed="false">
      <c r="A10" s="30" t="s">
        <v>15</v>
      </c>
      <c r="B10" s="31"/>
      <c r="C10" s="32" t="n">
        <v>396.29336</v>
      </c>
      <c r="D10" s="33"/>
      <c r="E10" s="32" t="n">
        <v>384.08712</v>
      </c>
      <c r="F10" s="33"/>
      <c r="G10" s="34" t="n">
        <v>366.5384</v>
      </c>
      <c r="H10" s="33"/>
      <c r="I10" s="35" t="n">
        <f aca="false">IF(OR(E10=0,E10="-"),"-",IF(G10="-",(0-E10)/E10,(G10-E10)/E10))</f>
        <v>-0.0456894258781706</v>
      </c>
      <c r="K10" s="32" t="n">
        <v>428.77632</v>
      </c>
      <c r="L10" s="33"/>
      <c r="M10" s="32" t="n">
        <v>357.79836</v>
      </c>
      <c r="N10" s="33"/>
      <c r="O10" s="34" t="n">
        <v>352.87616</v>
      </c>
      <c r="P10" s="33"/>
      <c r="Q10" s="35" t="n">
        <f aca="false">IF(OR(M10=0,M10="-"),"-",IF(O10="-",(0-M10)/M10,(O10-M10)/M10))</f>
        <v>-0.0137569104564928</v>
      </c>
      <c r="S10" s="32" t="n">
        <v>105.05028</v>
      </c>
      <c r="T10" s="33"/>
      <c r="U10" s="32" t="n">
        <v>101.8474</v>
      </c>
      <c r="V10" s="33"/>
      <c r="W10" s="34" t="n">
        <v>92.59</v>
      </c>
      <c r="X10" s="33"/>
      <c r="Y10" s="35" t="n">
        <f aca="false">IF(OR(U10=0,U10="-"),"-",IF(W10="-",(0-U10)/U10,(W10-U10)/U10))</f>
        <v>-0.0908948092931188</v>
      </c>
      <c r="AA10" s="32" t="n">
        <v>323.72604</v>
      </c>
      <c r="AB10" s="33"/>
      <c r="AC10" s="32" t="n">
        <v>255.95096</v>
      </c>
      <c r="AD10" s="33"/>
      <c r="AE10" s="34" t="n">
        <v>260.28616</v>
      </c>
      <c r="AF10" s="33"/>
      <c r="AG10" s="35" t="n">
        <f aca="false">IF(OR(AC10=0,AC10="-"),"-",IF(AE10="-",(0-AC10)/AC10,(AE10-AC10)/AC10))</f>
        <v>0.016937619612757</v>
      </c>
    </row>
    <row r="12" customFormat="false" ht="18" hidden="false" customHeight="false" outlineLevel="0" collapsed="false">
      <c r="A12" s="36" t="s">
        <v>16</v>
      </c>
      <c r="B12" s="37"/>
      <c r="C12" s="38" t="n">
        <f aca="false">C7+C8+C9+C10</f>
        <v>2620.90136</v>
      </c>
      <c r="D12" s="39"/>
      <c r="E12" s="38" t="n">
        <f aca="false">E7+E8+E9+E10</f>
        <v>2755.64072</v>
      </c>
      <c r="F12" s="39"/>
      <c r="G12" s="40" t="n">
        <f aca="false">G7+G8+G9+G10</f>
        <v>2904.80624</v>
      </c>
      <c r="H12" s="39"/>
      <c r="I12" s="41" t="n">
        <f aca="false">IF(E12*1=0,"-",(G12-E12)/E12)</f>
        <v>0.0541309753907249</v>
      </c>
      <c r="K12" s="38" t="n">
        <f aca="false">K7+K8+K9+K10</f>
        <v>2792.34632</v>
      </c>
      <c r="L12" s="39"/>
      <c r="M12" s="38" t="n">
        <f aca="false">M7+M8+M9+M10</f>
        <v>2703.03432</v>
      </c>
      <c r="N12" s="39"/>
      <c r="O12" s="40" t="n">
        <f aca="false">O7+O8+O9+O10</f>
        <v>2969.8124</v>
      </c>
      <c r="P12" s="39"/>
      <c r="Q12" s="41" t="n">
        <f aca="false">IF(M12*1=0,"-",(O12-M12)/M12)</f>
        <v>0.0986957797857336</v>
      </c>
      <c r="S12" s="38" t="n">
        <f aca="false">S7+S8+S9+S10</f>
        <v>1798.17644</v>
      </c>
      <c r="T12" s="39"/>
      <c r="U12" s="38" t="n">
        <f aca="false">U7+U8+U9+U10</f>
        <v>1770.98</v>
      </c>
      <c r="V12" s="39"/>
      <c r="W12" s="40" t="n">
        <f aca="false">W7+W8+W9+W10</f>
        <v>1886.63496</v>
      </c>
      <c r="X12" s="39"/>
      <c r="Y12" s="41" t="n">
        <f aca="false">IF(U12*1=0,"-",(W12-U12)/U12)</f>
        <v>0.065305627392743</v>
      </c>
      <c r="AA12" s="38" t="n">
        <f aca="false">AA7+AA8+AA9+AA10</f>
        <v>994.16988</v>
      </c>
      <c r="AB12" s="39"/>
      <c r="AC12" s="38" t="n">
        <f aca="false">AC7+AC8+AC9+AC10</f>
        <v>932.05432</v>
      </c>
      <c r="AD12" s="39"/>
      <c r="AE12" s="40" t="n">
        <f aca="false">AE7+AE8+AE9+AE10</f>
        <v>1083.17744</v>
      </c>
      <c r="AF12" s="39"/>
      <c r="AG12" s="41" t="n">
        <f aca="false">IF(AC12*1=0,"-",(AE12-AC12)/AC12)</f>
        <v>0.162139820348668</v>
      </c>
    </row>
  </sheetData>
  <mergeCells count="19">
    <mergeCell ref="A1:AF1"/>
    <mergeCell ref="A2:AF2"/>
    <mergeCell ref="A3:AF3"/>
    <mergeCell ref="C5:I5"/>
    <mergeCell ref="K5:Q5"/>
    <mergeCell ref="S5:Y5"/>
    <mergeCell ref="AA5:AG5"/>
    <mergeCell ref="C6:D6"/>
    <mergeCell ref="E6:F6"/>
    <mergeCell ref="G6:H6"/>
    <mergeCell ref="K6:L6"/>
    <mergeCell ref="M6:N6"/>
    <mergeCell ref="O6:P6"/>
    <mergeCell ref="S6:T6"/>
    <mergeCell ref="U6:V6"/>
    <mergeCell ref="W6:X6"/>
    <mergeCell ref="AA6:AB6"/>
    <mergeCell ref="AC6:AD6"/>
    <mergeCell ref="AE6:AF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8"/>
  <sheetViews>
    <sheetView windowProtection="false"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N133" activeCellId="0" sqref="N133"/>
    </sheetView>
  </sheetViews>
  <sheetFormatPr defaultRowHeight="15"/>
  <cols>
    <col collapsed="false" hidden="false" max="1" min="1" style="0" width="23.8502024291498"/>
    <col collapsed="false" hidden="false" max="3" min="2" style="0" width="1.57085020242915"/>
    <col collapsed="false" hidden="false" max="7" min="4" style="0" width="8.1417004048583"/>
    <col collapsed="false" hidden="false" max="10" min="8" style="0" width="10.7125506072875"/>
    <col collapsed="false" hidden="false" max="1025" min="11" style="0" width="9.1417004048583"/>
  </cols>
  <sheetData>
    <row r="1" customFormat="false" ht="23.25" hidden="false" customHeight="false" outlineLevel="0" collapsed="false">
      <c r="A1" s="1" t="s">
        <v>117</v>
      </c>
      <c r="B1" s="1"/>
      <c r="C1" s="1"/>
      <c r="D1" s="1"/>
      <c r="E1" s="1"/>
      <c r="F1" s="1"/>
      <c r="G1" s="1"/>
      <c r="H1" s="1"/>
      <c r="I1" s="1"/>
      <c r="J1" s="2" t="s">
        <v>1</v>
      </c>
    </row>
    <row r="2" customFormat="false" ht="18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4"/>
    </row>
    <row r="3" customFormat="false" ht="18" hidden="false" customHeight="false" outlineLevel="0" collapsed="false">
      <c r="A3" s="3" t="s">
        <v>3</v>
      </c>
      <c r="B3" s="3"/>
      <c r="C3" s="3"/>
      <c r="D3" s="3"/>
      <c r="E3" s="3"/>
      <c r="F3" s="3"/>
      <c r="G3" s="3"/>
      <c r="H3" s="3"/>
      <c r="I3" s="3"/>
      <c r="J3" s="4"/>
    </row>
    <row r="5" customFormat="false" ht="51" hidden="false" customHeight="true" outlineLevel="0" collapsed="false">
      <c r="A5" s="7" t="s">
        <v>8</v>
      </c>
      <c r="B5" s="42" t="s">
        <v>18</v>
      </c>
      <c r="C5" s="42" t="s">
        <v>19</v>
      </c>
      <c r="D5" s="43" t="s">
        <v>10</v>
      </c>
      <c r="E5" s="43" t="s">
        <v>11</v>
      </c>
      <c r="F5" s="43" t="s">
        <v>12</v>
      </c>
      <c r="G5" s="43" t="s">
        <v>15</v>
      </c>
      <c r="H5" s="44" t="s">
        <v>20</v>
      </c>
      <c r="I5" s="44" t="s">
        <v>20</v>
      </c>
      <c r="J5" s="44" t="s">
        <v>20</v>
      </c>
    </row>
    <row r="6" customFormat="false" ht="15" hidden="false" customHeight="false" outlineLevel="0" collapsed="false">
      <c r="A6" s="45" t="s">
        <v>21</v>
      </c>
      <c r="B6" s="42"/>
      <c r="C6" s="42"/>
      <c r="D6" s="42"/>
      <c r="E6" s="42"/>
      <c r="F6" s="42"/>
      <c r="G6" s="42"/>
      <c r="H6" s="42"/>
      <c r="I6" s="42"/>
      <c r="J6" s="42"/>
    </row>
    <row r="7" customFormat="false" ht="15.75" hidden="false" customHeight="false" outlineLevel="0" collapsed="false">
      <c r="A7" s="45" t="s">
        <v>22</v>
      </c>
      <c r="B7" s="42"/>
      <c r="C7" s="42"/>
      <c r="D7" s="42"/>
      <c r="E7" s="42"/>
      <c r="F7" s="42"/>
      <c r="G7" s="42"/>
      <c r="H7" s="46" t="n">
        <v>2016</v>
      </c>
      <c r="I7" s="46" t="n">
        <v>2015</v>
      </c>
      <c r="J7" s="46" t="n">
        <v>2014</v>
      </c>
    </row>
    <row r="8" customFormat="false" ht="15.75" hidden="false" customHeight="false" outlineLevel="0" collapsed="false">
      <c r="A8" s="47" t="s">
        <v>23</v>
      </c>
      <c r="B8" s="48"/>
      <c r="C8" s="48"/>
      <c r="D8" s="48"/>
      <c r="E8" s="48"/>
      <c r="F8" s="48"/>
      <c r="G8" s="48"/>
      <c r="H8" s="49"/>
      <c r="I8" s="50"/>
      <c r="J8" s="50"/>
    </row>
    <row r="9" customFormat="false" ht="15.75" hidden="false" customHeight="false" outlineLevel="0" collapsed="false">
      <c r="A9" s="51" t="s">
        <v>118</v>
      </c>
      <c r="B9" s="52"/>
      <c r="C9" s="52"/>
      <c r="D9" s="53" t="n">
        <v>0</v>
      </c>
      <c r="E9" s="53" t="n">
        <v>0</v>
      </c>
      <c r="F9" s="53" t="n">
        <v>0</v>
      </c>
      <c r="G9" s="53" t="n">
        <v>0</v>
      </c>
      <c r="H9" s="54" t="n">
        <f aca="false">SUM(D9,E9,F9,G9)</f>
        <v>0</v>
      </c>
      <c r="I9" s="53" t="n">
        <v>0.8</v>
      </c>
      <c r="J9" s="53" t="n">
        <v>0.551</v>
      </c>
      <c r="K9" s="52"/>
      <c r="L9" s="52"/>
    </row>
    <row r="10" customFormat="false" ht="15.75" hidden="false" customHeight="false" outlineLevel="0" collapsed="false">
      <c r="A10" s="55" t="s">
        <v>24</v>
      </c>
      <c r="B10" s="56"/>
      <c r="C10" s="56"/>
      <c r="D10" s="57" t="n">
        <v>0</v>
      </c>
      <c r="E10" s="57" t="n">
        <v>0</v>
      </c>
      <c r="F10" s="57" t="n">
        <v>0.2024</v>
      </c>
      <c r="G10" s="57" t="n">
        <v>1.81272</v>
      </c>
      <c r="H10" s="58" t="n">
        <f aca="false">SUM(D10,E10,F10,G10)</f>
        <v>2.01512</v>
      </c>
      <c r="I10" s="57" t="n">
        <v>0.59956</v>
      </c>
      <c r="J10" s="57" t="n">
        <v>4.62052</v>
      </c>
    </row>
    <row r="11" customFormat="false" ht="15.75" hidden="false" customHeight="false" outlineLevel="0" collapsed="false">
      <c r="A11" s="51" t="s">
        <v>25</v>
      </c>
      <c r="B11" s="52"/>
      <c r="C11" s="52"/>
      <c r="D11" s="53" t="n">
        <v>0</v>
      </c>
      <c r="E11" s="53" t="n">
        <v>0</v>
      </c>
      <c r="F11" s="53" t="n">
        <v>0</v>
      </c>
      <c r="G11" s="53" t="n">
        <v>0.52</v>
      </c>
      <c r="H11" s="54" t="n">
        <f aca="false">SUM(D11,E11,F11,G11)</f>
        <v>0.52</v>
      </c>
      <c r="I11" s="53" t="n">
        <v>0.51168</v>
      </c>
      <c r="J11" s="53" t="n">
        <v>0.78364</v>
      </c>
    </row>
    <row r="12" customFormat="false" ht="15.75" hidden="false" customHeight="false" outlineLevel="0" collapsed="false">
      <c r="A12" s="55" t="s">
        <v>26</v>
      </c>
      <c r="B12" s="56"/>
      <c r="C12" s="56"/>
      <c r="D12" s="57" t="n">
        <v>0</v>
      </c>
      <c r="E12" s="57" t="n">
        <v>0</v>
      </c>
      <c r="F12" s="57" t="n">
        <v>0</v>
      </c>
      <c r="G12" s="57" t="n">
        <v>0</v>
      </c>
      <c r="H12" s="58" t="n">
        <f aca="false">SUM(D12,E12,F12,G12)</f>
        <v>0</v>
      </c>
      <c r="I12" s="57" t="n">
        <v>2.3</v>
      </c>
      <c r="J12" s="57" t="n">
        <v>2.94296</v>
      </c>
    </row>
    <row r="13" customFormat="false" ht="15.75" hidden="false" customHeight="false" outlineLevel="0" collapsed="false">
      <c r="A13" s="51" t="s">
        <v>27</v>
      </c>
      <c r="B13" s="52"/>
      <c r="C13" s="52"/>
      <c r="D13" s="53" t="n">
        <v>0</v>
      </c>
      <c r="E13" s="53" t="n">
        <v>0</v>
      </c>
      <c r="F13" s="53" t="n">
        <v>0</v>
      </c>
      <c r="G13" s="53" t="n">
        <v>0.07904</v>
      </c>
      <c r="H13" s="54" t="n">
        <f aca="false">SUM(D13,E13,F13,G13)</f>
        <v>0.07904</v>
      </c>
      <c r="I13" s="53" t="n">
        <v>0.22828</v>
      </c>
      <c r="J13" s="53" t="n">
        <v>0.013</v>
      </c>
    </row>
    <row r="14" customFormat="false" ht="15.75" hidden="false" customHeight="false" outlineLevel="0" collapsed="false">
      <c r="A14" s="55" t="s">
        <v>28</v>
      </c>
      <c r="B14" s="56"/>
      <c r="C14" s="56"/>
      <c r="D14" s="57" t="n">
        <v>1.932</v>
      </c>
      <c r="E14" s="57" t="n">
        <v>0</v>
      </c>
      <c r="F14" s="57" t="n">
        <v>0.161</v>
      </c>
      <c r="G14" s="57" t="n">
        <v>4.55568</v>
      </c>
      <c r="H14" s="58" t="n">
        <f aca="false">SUM(D14,E14,F14,G14)</f>
        <v>6.64868</v>
      </c>
      <c r="I14" s="57" t="n">
        <v>4.14724</v>
      </c>
      <c r="J14" s="57" t="n">
        <v>1.716</v>
      </c>
    </row>
    <row r="15" customFormat="false" ht="15.75" hidden="false" customHeight="false" outlineLevel="0" collapsed="false">
      <c r="A15" s="51" t="s">
        <v>119</v>
      </c>
      <c r="B15" s="52"/>
      <c r="C15" s="52"/>
      <c r="D15" s="53" t="n">
        <v>0</v>
      </c>
      <c r="E15" s="53" t="n">
        <v>0</v>
      </c>
      <c r="F15" s="53" t="n">
        <v>0</v>
      </c>
      <c r="G15" s="53" t="n">
        <v>0.655</v>
      </c>
      <c r="H15" s="54" t="n">
        <f aca="false">SUM(D15,E15,F15,G15)</f>
        <v>0.655</v>
      </c>
      <c r="I15" s="53" t="n">
        <v>0</v>
      </c>
      <c r="J15" s="53" t="n">
        <v>0</v>
      </c>
    </row>
    <row r="16" customFormat="false" ht="15.75" hidden="false" customHeight="false" outlineLevel="0" collapsed="false">
      <c r="A16" s="55" t="s">
        <v>29</v>
      </c>
      <c r="B16" s="56"/>
      <c r="C16" s="56"/>
      <c r="D16" s="57" t="n">
        <v>6.848</v>
      </c>
      <c r="E16" s="57" t="n">
        <v>0</v>
      </c>
      <c r="F16" s="57" t="n">
        <v>0.1012</v>
      </c>
      <c r="G16" s="57" t="n">
        <v>5.67488</v>
      </c>
      <c r="H16" s="58" t="n">
        <f aca="false">SUM(D16,E16,F16,G16)</f>
        <v>12.62408</v>
      </c>
      <c r="I16" s="57" t="n">
        <v>6.81688</v>
      </c>
      <c r="J16" s="57" t="n">
        <v>2.68</v>
      </c>
    </row>
    <row r="17" customFormat="false" ht="15.75" hidden="false" customHeight="false" outlineLevel="0" collapsed="false">
      <c r="A17" s="51" t="s">
        <v>30</v>
      </c>
      <c r="B17" s="52"/>
      <c r="C17" s="52"/>
      <c r="D17" s="53" t="n">
        <v>0</v>
      </c>
      <c r="E17" s="53" t="n">
        <v>0</v>
      </c>
      <c r="F17" s="53" t="n">
        <v>0</v>
      </c>
      <c r="G17" s="53" t="n">
        <v>0.0156</v>
      </c>
      <c r="H17" s="54" t="n">
        <f aca="false">SUM(D17,E17,F17,G17)</f>
        <v>0.0156</v>
      </c>
      <c r="I17" s="53" t="n">
        <v>0.15048</v>
      </c>
      <c r="J17" s="53" t="n">
        <v>0.0552</v>
      </c>
    </row>
    <row r="18" customFormat="false" ht="15.75" hidden="false" customHeight="false" outlineLevel="0" collapsed="false">
      <c r="A18" s="55" t="s">
        <v>33</v>
      </c>
      <c r="B18" s="56"/>
      <c r="C18" s="56"/>
      <c r="D18" s="57" t="n">
        <v>2.874</v>
      </c>
      <c r="E18" s="57" t="n">
        <v>0</v>
      </c>
      <c r="F18" s="57" t="n">
        <v>0.8004</v>
      </c>
      <c r="G18" s="57" t="n">
        <v>5.0518</v>
      </c>
      <c r="H18" s="58" t="n">
        <f aca="false">SUM(D18,E18,F18,G18)</f>
        <v>8.7262</v>
      </c>
      <c r="I18" s="57" t="n">
        <v>3.93352</v>
      </c>
      <c r="J18" s="57" t="n">
        <v>5.02924</v>
      </c>
    </row>
    <row r="19" customFormat="false" ht="15.75" hidden="false" customHeight="false" outlineLevel="0" collapsed="false">
      <c r="A19" s="51" t="s">
        <v>120</v>
      </c>
      <c r="B19" s="52"/>
      <c r="C19" s="52"/>
      <c r="D19" s="53" t="n">
        <v>0</v>
      </c>
      <c r="E19" s="53" t="n">
        <v>0</v>
      </c>
      <c r="F19" s="53" t="n">
        <v>0</v>
      </c>
      <c r="G19" s="53" t="n">
        <v>0</v>
      </c>
      <c r="H19" s="54" t="n">
        <f aca="false">SUM(D19,E19,F19,G19)</f>
        <v>0</v>
      </c>
      <c r="I19" s="53" t="n">
        <v>0</v>
      </c>
      <c r="J19" s="53" t="n">
        <v>0.1352</v>
      </c>
    </row>
    <row r="20" customFormat="false" ht="15.75" hidden="false" customHeight="false" outlineLevel="0" collapsed="false">
      <c r="A20" s="55" t="s">
        <v>35</v>
      </c>
      <c r="B20" s="56"/>
      <c r="C20" s="56"/>
      <c r="D20" s="57" t="n">
        <v>0</v>
      </c>
      <c r="E20" s="57" t="n">
        <v>0</v>
      </c>
      <c r="F20" s="57" t="n">
        <v>0.0598</v>
      </c>
      <c r="G20" s="57" t="n">
        <v>0</v>
      </c>
      <c r="H20" s="58" t="n">
        <f aca="false">SUM(D20,E20,F20,G20)</f>
        <v>0.0598</v>
      </c>
      <c r="I20" s="57" t="n">
        <v>1.6598</v>
      </c>
      <c r="J20" s="57" t="n">
        <v>3.406</v>
      </c>
    </row>
    <row r="21" customFormat="false" ht="15.75" hidden="false" customHeight="false" outlineLevel="0" collapsed="false">
      <c r="A21" s="59" t="s">
        <v>37</v>
      </c>
      <c r="B21" s="60"/>
      <c r="C21" s="60"/>
      <c r="D21" s="61" t="n">
        <f aca="false">SUM(D9,D10,D11,D12,D13,D14,D15,D16,D17,D18,D19,D20)</f>
        <v>11.654</v>
      </c>
      <c r="E21" s="61" t="n">
        <f aca="false">SUM(E9,E10,E11,E12,E13,E14,E15,E16,E17,E18,E19,E20)</f>
        <v>0</v>
      </c>
      <c r="F21" s="61" t="n">
        <f aca="false">SUM(F9,F10,F11,F12,F13,F14,F15,F16,F17,F18,F19,F20)</f>
        <v>1.3248</v>
      </c>
      <c r="G21" s="61" t="n">
        <f aca="false">SUM(G9,G10,G11,G12,G13,G14,G15,G16,G17,G18,G19,G20)</f>
        <v>18.36472</v>
      </c>
      <c r="H21" s="62" t="n">
        <f aca="false">SUM(H9,H10,H11,H12,H13,H14,H15,H16,H17,H18,H19,H20)</f>
        <v>31.34352</v>
      </c>
      <c r="I21" s="57" t="n">
        <f aca="false">SUM(I9,I10,I11,I12,I13,I14,I15,I16,I17,I18,I19,I20)</f>
        <v>21.14744</v>
      </c>
      <c r="J21" s="57" t="n">
        <f aca="false">SUM(J9,J10,J11,J12,J13,J14,J15,J16,J17,J18,J19,J20)</f>
        <v>21.93276</v>
      </c>
    </row>
    <row r="23" customFormat="false" ht="15.75" hidden="false" customHeight="false" outlineLevel="0" collapsed="false">
      <c r="A23" s="47" t="s">
        <v>38</v>
      </c>
      <c r="B23" s="48"/>
      <c r="C23" s="48"/>
      <c r="D23" s="48"/>
      <c r="E23" s="48"/>
      <c r="F23" s="48"/>
      <c r="G23" s="48"/>
      <c r="H23" s="49"/>
      <c r="I23" s="50"/>
      <c r="J23" s="50"/>
    </row>
    <row r="24" customFormat="false" ht="15.75" hidden="false" customHeight="false" outlineLevel="0" collapsed="false">
      <c r="A24" s="51" t="s">
        <v>39</v>
      </c>
      <c r="B24" s="52"/>
      <c r="C24" s="52"/>
      <c r="D24" s="53" t="n">
        <v>0</v>
      </c>
      <c r="E24" s="53" t="n">
        <v>0</v>
      </c>
      <c r="F24" s="53" t="n">
        <v>0</v>
      </c>
      <c r="G24" s="53" t="n">
        <v>1.768</v>
      </c>
      <c r="H24" s="54" t="n">
        <f aca="false">SUM(D24,E24,F24,G24)</f>
        <v>1.768</v>
      </c>
      <c r="I24" s="53" t="n">
        <v>5.09496</v>
      </c>
      <c r="J24" s="53" t="n">
        <v>2.82308</v>
      </c>
      <c r="K24" s="52"/>
      <c r="L24" s="52"/>
    </row>
    <row r="25" customFormat="false" ht="15.75" hidden="false" customHeight="false" outlineLevel="0" collapsed="false">
      <c r="A25" s="55" t="s">
        <v>40</v>
      </c>
      <c r="B25" s="56"/>
      <c r="C25" s="56"/>
      <c r="D25" s="57" t="n">
        <v>0</v>
      </c>
      <c r="E25" s="57" t="n">
        <v>0</v>
      </c>
      <c r="F25" s="57" t="n">
        <v>0</v>
      </c>
      <c r="G25" s="57" t="n">
        <v>9.1468</v>
      </c>
      <c r="H25" s="58" t="n">
        <f aca="false">SUM(D25,E25,F25,G25)</f>
        <v>9.1468</v>
      </c>
      <c r="I25" s="57" t="n">
        <v>4.342</v>
      </c>
      <c r="J25" s="57" t="n">
        <v>4.368</v>
      </c>
    </row>
    <row r="26" customFormat="false" ht="15.75" hidden="false" customHeight="false" outlineLevel="0" collapsed="false">
      <c r="A26" s="51" t="s">
        <v>121</v>
      </c>
      <c r="B26" s="52"/>
      <c r="C26" s="52"/>
      <c r="D26" s="53" t="n">
        <v>0</v>
      </c>
      <c r="E26" s="53" t="n">
        <v>0</v>
      </c>
      <c r="F26" s="53" t="n">
        <v>0</v>
      </c>
      <c r="G26" s="53" t="n">
        <v>0</v>
      </c>
      <c r="H26" s="54" t="n">
        <f aca="false">SUM(D26,E26,F26,G26)</f>
        <v>0</v>
      </c>
      <c r="I26" s="53" t="n">
        <v>1.7</v>
      </c>
      <c r="J26" s="53" t="n">
        <v>0.3</v>
      </c>
    </row>
    <row r="27" customFormat="false" ht="15.75" hidden="false" customHeight="false" outlineLevel="0" collapsed="false">
      <c r="A27" s="55" t="s">
        <v>122</v>
      </c>
      <c r="B27" s="56"/>
      <c r="C27" s="56"/>
      <c r="D27" s="57" t="n">
        <v>0</v>
      </c>
      <c r="E27" s="57" t="n">
        <v>0</v>
      </c>
      <c r="F27" s="57" t="n">
        <v>0</v>
      </c>
      <c r="G27" s="57" t="n">
        <v>11.1036</v>
      </c>
      <c r="H27" s="58" t="n">
        <f aca="false">SUM(D27,E27,F27,G27)</f>
        <v>11.1036</v>
      </c>
      <c r="I27" s="57" t="n">
        <v>2.764</v>
      </c>
      <c r="J27" s="57" t="n">
        <v>7.37084</v>
      </c>
    </row>
    <row r="28" customFormat="false" ht="15.75" hidden="false" customHeight="false" outlineLevel="0" collapsed="false">
      <c r="A28" s="51" t="s">
        <v>123</v>
      </c>
      <c r="B28" s="52"/>
      <c r="C28" s="52"/>
      <c r="D28" s="53" t="n">
        <v>0</v>
      </c>
      <c r="E28" s="53" t="n">
        <v>0</v>
      </c>
      <c r="F28" s="53" t="n">
        <v>0.0552</v>
      </c>
      <c r="G28" s="53" t="n">
        <v>0</v>
      </c>
      <c r="H28" s="54" t="n">
        <f aca="false">SUM(D28,E28,F28,G28)</f>
        <v>0.0552</v>
      </c>
      <c r="I28" s="53" t="n">
        <v>0</v>
      </c>
      <c r="J28" s="53" t="n">
        <v>0</v>
      </c>
    </row>
    <row r="29" customFormat="false" ht="15.75" hidden="false" customHeight="false" outlineLevel="0" collapsed="false">
      <c r="A29" s="55" t="s">
        <v>41</v>
      </c>
      <c r="B29" s="56"/>
      <c r="C29" s="56"/>
      <c r="D29" s="57" t="n">
        <v>0</v>
      </c>
      <c r="E29" s="57" t="n">
        <v>0</v>
      </c>
      <c r="F29" s="57" t="n">
        <v>0.0782</v>
      </c>
      <c r="G29" s="57" t="n">
        <v>13.03148</v>
      </c>
      <c r="H29" s="58" t="n">
        <f aca="false">SUM(D29,E29,F29,G29)</f>
        <v>13.10968</v>
      </c>
      <c r="I29" s="57" t="n">
        <v>6.9024</v>
      </c>
      <c r="J29" s="57" t="n">
        <v>6.10026</v>
      </c>
    </row>
    <row r="30" customFormat="false" ht="15.75" hidden="false" customHeight="false" outlineLevel="0" collapsed="false">
      <c r="A30" s="51" t="s">
        <v>42</v>
      </c>
      <c r="B30" s="52"/>
      <c r="C30" s="52"/>
      <c r="D30" s="53" t="n">
        <v>0</v>
      </c>
      <c r="E30" s="53" t="n">
        <v>0</v>
      </c>
      <c r="F30" s="53" t="n">
        <v>0</v>
      </c>
      <c r="G30" s="53" t="n">
        <v>11.4</v>
      </c>
      <c r="H30" s="54" t="n">
        <f aca="false">SUM(D30,E30,F30,G30)</f>
        <v>11.4</v>
      </c>
      <c r="I30" s="53" t="n">
        <v>0</v>
      </c>
      <c r="J30" s="53" t="n">
        <v>1.36632</v>
      </c>
    </row>
    <row r="31" customFormat="false" ht="15.75" hidden="false" customHeight="false" outlineLevel="0" collapsed="false">
      <c r="A31" s="55" t="s">
        <v>43</v>
      </c>
      <c r="B31" s="56"/>
      <c r="C31" s="56"/>
      <c r="D31" s="57" t="n">
        <v>0</v>
      </c>
      <c r="E31" s="57" t="n">
        <v>0</v>
      </c>
      <c r="F31" s="57" t="n">
        <v>0</v>
      </c>
      <c r="G31" s="57" t="n">
        <v>2.60728</v>
      </c>
      <c r="H31" s="58" t="n">
        <f aca="false">SUM(D31,E31,F31,G31)</f>
        <v>2.60728</v>
      </c>
      <c r="I31" s="57" t="n">
        <v>1.1362</v>
      </c>
      <c r="J31" s="57" t="n">
        <v>0</v>
      </c>
    </row>
    <row r="32" customFormat="false" ht="15.75" hidden="false" customHeight="false" outlineLevel="0" collapsed="false">
      <c r="A32" s="59" t="s">
        <v>37</v>
      </c>
      <c r="B32" s="60"/>
      <c r="C32" s="60"/>
      <c r="D32" s="61" t="n">
        <f aca="false">SUM(D24,D25,D26,D27,D28,D29,D30,D31)</f>
        <v>0</v>
      </c>
      <c r="E32" s="61" t="n">
        <f aca="false">SUM(E24,E25,E26,E27,E28,E29,E30,E31)</f>
        <v>0</v>
      </c>
      <c r="F32" s="61" t="n">
        <f aca="false">SUM(F24,F25,F26,F27,F28,F29,F30,F31)</f>
        <v>0.1334</v>
      </c>
      <c r="G32" s="61" t="n">
        <f aca="false">SUM(G24,G25,G26,G27,G28,G29,G30,G31)</f>
        <v>49.05716</v>
      </c>
      <c r="H32" s="62" t="n">
        <f aca="false">SUM(H24,H25,H26,H27,H28,H29,H30,H31)</f>
        <v>49.19056</v>
      </c>
      <c r="I32" s="57" t="n">
        <f aca="false">SUM(I24,I25,I26,I27,I28,I29,I30,I31)</f>
        <v>21.93956</v>
      </c>
      <c r="J32" s="57" t="n">
        <f aca="false">SUM(J24,J25,J26,J27,J28,J29,J30,J31)</f>
        <v>22.3285</v>
      </c>
    </row>
    <row r="34" customFormat="false" ht="15.75" hidden="false" customHeight="false" outlineLevel="0" collapsed="false">
      <c r="A34" s="47" t="s">
        <v>45</v>
      </c>
      <c r="B34" s="48"/>
      <c r="C34" s="48"/>
      <c r="D34" s="48"/>
      <c r="E34" s="48"/>
      <c r="F34" s="48"/>
      <c r="G34" s="48"/>
      <c r="H34" s="49"/>
      <c r="I34" s="50"/>
      <c r="J34" s="50"/>
    </row>
    <row r="35" customFormat="false" ht="15.75" hidden="false" customHeight="false" outlineLevel="0" collapsed="false">
      <c r="A35" s="51" t="s">
        <v>124</v>
      </c>
      <c r="B35" s="52"/>
      <c r="C35" s="52"/>
      <c r="D35" s="53" t="n">
        <v>0</v>
      </c>
      <c r="E35" s="53" t="n">
        <v>0</v>
      </c>
      <c r="F35" s="53" t="n">
        <v>0</v>
      </c>
      <c r="G35" s="53" t="n">
        <v>0.55536</v>
      </c>
      <c r="H35" s="54" t="n">
        <f aca="false">SUM(D35,E35,F35,G35)</f>
        <v>0.55536</v>
      </c>
      <c r="I35" s="53" t="n">
        <v>0</v>
      </c>
      <c r="J35" s="53" t="n">
        <v>1.02752</v>
      </c>
      <c r="K35" s="52"/>
      <c r="L35" s="52"/>
    </row>
    <row r="36" customFormat="false" ht="15.75" hidden="false" customHeight="false" outlineLevel="0" collapsed="false">
      <c r="A36" s="55" t="s">
        <v>125</v>
      </c>
      <c r="B36" s="56"/>
      <c r="C36" s="56"/>
      <c r="D36" s="57" t="n">
        <v>0</v>
      </c>
      <c r="E36" s="57" t="n">
        <v>0</v>
      </c>
      <c r="F36" s="57" t="n">
        <v>0</v>
      </c>
      <c r="G36" s="57" t="n">
        <v>4.9622</v>
      </c>
      <c r="H36" s="58" t="n">
        <f aca="false">SUM(D36,E36,F36,G36)</f>
        <v>4.9622</v>
      </c>
      <c r="I36" s="57" t="n">
        <v>18.87336</v>
      </c>
      <c r="J36" s="57" t="n">
        <v>17.55748</v>
      </c>
    </row>
    <row r="37" customFormat="false" ht="15.75" hidden="false" customHeight="false" outlineLevel="0" collapsed="false">
      <c r="A37" s="51" t="s">
        <v>46</v>
      </c>
      <c r="B37" s="52"/>
      <c r="C37" s="52"/>
      <c r="D37" s="53" t="n">
        <v>0</v>
      </c>
      <c r="E37" s="53" t="n">
        <v>0</v>
      </c>
      <c r="F37" s="53" t="n">
        <v>0</v>
      </c>
      <c r="G37" s="53" t="n">
        <v>0.42828</v>
      </c>
      <c r="H37" s="54" t="n">
        <f aca="false">SUM(D37,E37,F37,G37)</f>
        <v>0.42828</v>
      </c>
      <c r="I37" s="53" t="n">
        <v>1.06956</v>
      </c>
      <c r="J37" s="53" t="n">
        <v>0.89752</v>
      </c>
    </row>
    <row r="38" customFormat="false" ht="15.75" hidden="false" customHeight="false" outlineLevel="0" collapsed="false">
      <c r="A38" s="55" t="s">
        <v>126</v>
      </c>
      <c r="B38" s="56"/>
      <c r="C38" s="56"/>
      <c r="D38" s="57" t="n">
        <v>0</v>
      </c>
      <c r="E38" s="57" t="n">
        <v>0</v>
      </c>
      <c r="F38" s="57" t="n">
        <v>0</v>
      </c>
      <c r="G38" s="57" t="n">
        <v>0</v>
      </c>
      <c r="H38" s="58" t="n">
        <f aca="false">SUM(D38,E38,F38,G38)</f>
        <v>0</v>
      </c>
      <c r="I38" s="57" t="n">
        <v>0</v>
      </c>
      <c r="J38" s="57" t="n">
        <v>0.09932</v>
      </c>
    </row>
    <row r="39" customFormat="false" ht="15.75" hidden="false" customHeight="false" outlineLevel="0" collapsed="false">
      <c r="A39" s="51" t="s">
        <v>47</v>
      </c>
      <c r="B39" s="52"/>
      <c r="C39" s="52"/>
      <c r="D39" s="53" t="n">
        <v>0</v>
      </c>
      <c r="E39" s="53" t="n">
        <v>0</v>
      </c>
      <c r="F39" s="53" t="n">
        <v>0</v>
      </c>
      <c r="G39" s="53" t="n">
        <v>0.0052</v>
      </c>
      <c r="H39" s="54" t="n">
        <f aca="false">SUM(D39,E39,F39,G39)</f>
        <v>0.0052</v>
      </c>
      <c r="I39" s="53" t="n">
        <v>0</v>
      </c>
      <c r="J39" s="53" t="n">
        <v>0</v>
      </c>
    </row>
    <row r="40" customFormat="false" ht="15.75" hidden="false" customHeight="false" outlineLevel="0" collapsed="false">
      <c r="A40" s="55" t="s">
        <v>127</v>
      </c>
      <c r="B40" s="56"/>
      <c r="C40" s="56"/>
      <c r="D40" s="57" t="n">
        <v>0</v>
      </c>
      <c r="E40" s="57" t="n">
        <v>0</v>
      </c>
      <c r="F40" s="57" t="n">
        <v>0.046</v>
      </c>
      <c r="G40" s="57" t="n">
        <v>0</v>
      </c>
      <c r="H40" s="58" t="n">
        <f aca="false">SUM(D40,E40,F40,G40)</f>
        <v>0.046</v>
      </c>
      <c r="I40" s="57" t="n">
        <v>0</v>
      </c>
      <c r="J40" s="57" t="n">
        <v>0</v>
      </c>
    </row>
    <row r="41" customFormat="false" ht="15.75" hidden="false" customHeight="false" outlineLevel="0" collapsed="false">
      <c r="A41" s="51" t="s">
        <v>128</v>
      </c>
      <c r="B41" s="52"/>
      <c r="C41" s="52"/>
      <c r="D41" s="53" t="n">
        <v>0</v>
      </c>
      <c r="E41" s="53" t="n">
        <v>0</v>
      </c>
      <c r="F41" s="53" t="n">
        <v>0</v>
      </c>
      <c r="G41" s="53" t="n">
        <v>3.489</v>
      </c>
      <c r="H41" s="54" t="n">
        <f aca="false">SUM(D41,E41,F41,G41)</f>
        <v>3.489</v>
      </c>
      <c r="I41" s="53" t="n">
        <v>1.308</v>
      </c>
      <c r="J41" s="53" t="n">
        <v>2.325</v>
      </c>
    </row>
    <row r="42" customFormat="false" ht="15.75" hidden="false" customHeight="false" outlineLevel="0" collapsed="false">
      <c r="A42" s="55" t="s">
        <v>48</v>
      </c>
      <c r="B42" s="56"/>
      <c r="C42" s="56"/>
      <c r="D42" s="57" t="n">
        <v>0</v>
      </c>
      <c r="E42" s="57" t="n">
        <v>0</v>
      </c>
      <c r="F42" s="57" t="n">
        <v>0</v>
      </c>
      <c r="G42" s="57" t="n">
        <v>4</v>
      </c>
      <c r="H42" s="58" t="n">
        <f aca="false">SUM(D42,E42,F42,G42)</f>
        <v>4</v>
      </c>
      <c r="I42" s="57" t="n">
        <v>3.466</v>
      </c>
      <c r="J42" s="57" t="n">
        <v>1.755</v>
      </c>
    </row>
    <row r="43" customFormat="false" ht="15.75" hidden="false" customHeight="false" outlineLevel="0" collapsed="false">
      <c r="A43" s="51" t="s">
        <v>129</v>
      </c>
      <c r="B43" s="52"/>
      <c r="C43" s="52"/>
      <c r="D43" s="53" t="n">
        <v>0</v>
      </c>
      <c r="E43" s="53" t="n">
        <v>0</v>
      </c>
      <c r="F43" s="53" t="n">
        <v>0</v>
      </c>
      <c r="G43" s="53" t="n">
        <v>1.32972</v>
      </c>
      <c r="H43" s="54" t="n">
        <f aca="false">SUM(D43,E43,F43,G43)</f>
        <v>1.32972</v>
      </c>
      <c r="I43" s="53" t="n">
        <v>0.5</v>
      </c>
      <c r="J43" s="53" t="n">
        <v>0</v>
      </c>
    </row>
    <row r="44" customFormat="false" ht="15.75" hidden="false" customHeight="false" outlineLevel="0" collapsed="false">
      <c r="A44" s="55" t="s">
        <v>50</v>
      </c>
      <c r="B44" s="56"/>
      <c r="C44" s="56"/>
      <c r="D44" s="57" t="n">
        <v>0</v>
      </c>
      <c r="E44" s="57" t="n">
        <v>0</v>
      </c>
      <c r="F44" s="57" t="n">
        <v>0.1288</v>
      </c>
      <c r="G44" s="57" t="n">
        <v>9.53064</v>
      </c>
      <c r="H44" s="58" t="n">
        <f aca="false">SUM(D44,E44,F44,G44)</f>
        <v>9.65944</v>
      </c>
      <c r="I44" s="57" t="n">
        <v>2.652</v>
      </c>
      <c r="J44" s="57" t="n">
        <v>7.10448</v>
      </c>
    </row>
    <row r="45" customFormat="false" ht="15.75" hidden="false" customHeight="false" outlineLevel="0" collapsed="false">
      <c r="A45" s="59" t="s">
        <v>37</v>
      </c>
      <c r="B45" s="60"/>
      <c r="C45" s="60"/>
      <c r="D45" s="61" t="n">
        <f aca="false">SUM(D35,D36,D37,D38,D39,D40,D41,D42,D43,D44)</f>
        <v>0</v>
      </c>
      <c r="E45" s="61" t="n">
        <f aca="false">SUM(E35,E36,E37,E38,E39,E40,E41,E42,E43,E44)</f>
        <v>0</v>
      </c>
      <c r="F45" s="61" t="n">
        <f aca="false">SUM(F35,F36,F37,F38,F39,F40,F41,F42,F43,F44)</f>
        <v>0.1748</v>
      </c>
      <c r="G45" s="61" t="n">
        <f aca="false">SUM(G35,G36,G37,G38,G39,G40,G41,G42,G43,G44)</f>
        <v>24.3004</v>
      </c>
      <c r="H45" s="62" t="n">
        <f aca="false">SUM(H35,H36,H37,H38,H39,H40,H41,H42,H43,H44)</f>
        <v>24.4752</v>
      </c>
      <c r="I45" s="57" t="n">
        <f aca="false">SUM(I35,I36,I37,I38,I39,I40,I41,I42,I43,I44)</f>
        <v>27.86892</v>
      </c>
      <c r="J45" s="57" t="n">
        <f aca="false">SUM(J35,J36,J37,J38,J39,J40,J41,J42,J43,J44)</f>
        <v>30.76632</v>
      </c>
    </row>
    <row r="47" customFormat="false" ht="15.75" hidden="false" customHeight="false" outlineLevel="0" collapsed="false">
      <c r="A47" s="47" t="s">
        <v>51</v>
      </c>
      <c r="B47" s="48"/>
      <c r="C47" s="48"/>
      <c r="D47" s="48"/>
      <c r="E47" s="48"/>
      <c r="F47" s="48"/>
      <c r="G47" s="48"/>
      <c r="H47" s="49"/>
      <c r="I47" s="50"/>
      <c r="J47" s="50"/>
    </row>
    <row r="48" customFormat="false" ht="15.75" hidden="false" customHeight="false" outlineLevel="0" collapsed="false">
      <c r="A48" s="51" t="s">
        <v>52</v>
      </c>
      <c r="B48" s="52"/>
      <c r="C48" s="52"/>
      <c r="D48" s="53" t="n">
        <v>39.696</v>
      </c>
      <c r="E48" s="53" t="n">
        <v>0</v>
      </c>
      <c r="F48" s="53" t="n">
        <v>0</v>
      </c>
      <c r="G48" s="53" t="n">
        <v>0</v>
      </c>
      <c r="H48" s="54" t="n">
        <f aca="false">SUM(D48,E48,F48,G48)</f>
        <v>39.696</v>
      </c>
      <c r="I48" s="53" t="n">
        <v>52.8162</v>
      </c>
      <c r="J48" s="53" t="n">
        <v>71.3396</v>
      </c>
      <c r="K48" s="52"/>
      <c r="L48" s="52"/>
    </row>
    <row r="49" customFormat="false" ht="15.75" hidden="false" customHeight="false" outlineLevel="0" collapsed="false">
      <c r="A49" s="55" t="s">
        <v>53</v>
      </c>
      <c r="B49" s="56"/>
      <c r="C49" s="56"/>
      <c r="D49" s="57" t="n">
        <v>106.677</v>
      </c>
      <c r="E49" s="57" t="n">
        <v>0</v>
      </c>
      <c r="F49" s="57" t="n">
        <v>0.5796</v>
      </c>
      <c r="G49" s="57" t="n">
        <v>45.29228</v>
      </c>
      <c r="H49" s="58" t="n">
        <f aca="false">SUM(D49,E49,F49,G49)</f>
        <v>152.54888</v>
      </c>
      <c r="I49" s="57" t="n">
        <v>114.85592</v>
      </c>
      <c r="J49" s="57" t="n">
        <v>67.3975</v>
      </c>
    </row>
    <row r="50" customFormat="false" ht="15.75" hidden="false" customHeight="false" outlineLevel="0" collapsed="false">
      <c r="A50" s="59" t="s">
        <v>37</v>
      </c>
      <c r="B50" s="60"/>
      <c r="C50" s="60"/>
      <c r="D50" s="61" t="n">
        <f aca="false">SUM(D48,D49)</f>
        <v>146.373</v>
      </c>
      <c r="E50" s="61" t="n">
        <f aca="false">SUM(E48,E49)</f>
        <v>0</v>
      </c>
      <c r="F50" s="61" t="n">
        <f aca="false">SUM(F48,F49)</f>
        <v>0.5796</v>
      </c>
      <c r="G50" s="61" t="n">
        <f aca="false">SUM(G48,G49)</f>
        <v>45.29228</v>
      </c>
      <c r="H50" s="62" t="n">
        <f aca="false">SUM(H48,H49)</f>
        <v>192.24488</v>
      </c>
      <c r="I50" s="57" t="n">
        <f aca="false">SUM(I48,I49)</f>
        <v>167.67212</v>
      </c>
      <c r="J50" s="57" t="n">
        <f aca="false">SUM(J48,J49)</f>
        <v>138.7371</v>
      </c>
    </row>
    <row r="52" customFormat="false" ht="15.75" hidden="false" customHeight="false" outlineLevel="0" collapsed="false">
      <c r="A52" s="47" t="s">
        <v>54</v>
      </c>
      <c r="B52" s="48"/>
      <c r="C52" s="48"/>
      <c r="D52" s="48"/>
      <c r="E52" s="48"/>
      <c r="F52" s="48"/>
      <c r="G52" s="48"/>
      <c r="H52" s="49"/>
      <c r="I52" s="50"/>
      <c r="J52" s="50"/>
    </row>
    <row r="53" customFormat="false" ht="15.75" hidden="false" customHeight="false" outlineLevel="0" collapsed="false">
      <c r="A53" s="51" t="s">
        <v>55</v>
      </c>
      <c r="B53" s="52"/>
      <c r="C53" s="52"/>
      <c r="D53" s="53" t="n">
        <v>47.576</v>
      </c>
      <c r="E53" s="53" t="n">
        <v>0</v>
      </c>
      <c r="F53" s="53" t="n">
        <v>0.2438</v>
      </c>
      <c r="G53" s="53" t="n">
        <v>36.1</v>
      </c>
      <c r="H53" s="54" t="n">
        <f aca="false">SUM(D53,E53,F53,G53)</f>
        <v>83.9198</v>
      </c>
      <c r="I53" s="53" t="n">
        <v>9.1494</v>
      </c>
      <c r="J53" s="53" t="n">
        <v>73.361</v>
      </c>
      <c r="K53" s="52"/>
      <c r="L53" s="52"/>
    </row>
    <row r="54" customFormat="false" ht="15.75" hidden="false" customHeight="false" outlineLevel="0" collapsed="false">
      <c r="A54" s="55" t="s">
        <v>11</v>
      </c>
      <c r="B54" s="56"/>
      <c r="C54" s="56"/>
      <c r="D54" s="57" t="n">
        <v>206.184</v>
      </c>
      <c r="E54" s="57" t="n">
        <v>0</v>
      </c>
      <c r="F54" s="57" t="n">
        <v>13.34</v>
      </c>
      <c r="G54" s="57" t="n">
        <v>79.69688</v>
      </c>
      <c r="H54" s="58" t="n">
        <f aca="false">SUM(D54,E54,F54,G54)</f>
        <v>299.22088</v>
      </c>
      <c r="I54" s="57" t="n">
        <v>374.87208</v>
      </c>
      <c r="J54" s="57" t="n">
        <v>412.3468</v>
      </c>
    </row>
    <row r="55" customFormat="false" ht="15.75" hidden="false" customHeight="false" outlineLevel="0" collapsed="false">
      <c r="A55" s="51" t="s">
        <v>56</v>
      </c>
      <c r="B55" s="52"/>
      <c r="C55" s="52"/>
      <c r="D55" s="53" t="n">
        <v>0</v>
      </c>
      <c r="E55" s="53" t="n">
        <v>0</v>
      </c>
      <c r="F55" s="53" t="n">
        <v>3.0406</v>
      </c>
      <c r="G55" s="53" t="n">
        <v>0</v>
      </c>
      <c r="H55" s="54" t="n">
        <f aca="false">SUM(D55,E55,F55,G55)</f>
        <v>3.0406</v>
      </c>
      <c r="I55" s="53" t="n">
        <v>3.772</v>
      </c>
      <c r="J55" s="53" t="n">
        <v>0</v>
      </c>
    </row>
    <row r="56" customFormat="false" ht="15.75" hidden="false" customHeight="false" outlineLevel="0" collapsed="false">
      <c r="A56" s="55" t="s">
        <v>57</v>
      </c>
      <c r="B56" s="56"/>
      <c r="C56" s="56"/>
      <c r="D56" s="57" t="n">
        <v>12.461</v>
      </c>
      <c r="E56" s="57" t="n">
        <v>0</v>
      </c>
      <c r="F56" s="57" t="n">
        <v>0.4784</v>
      </c>
      <c r="G56" s="57" t="n">
        <v>0</v>
      </c>
      <c r="H56" s="58" t="n">
        <f aca="false">SUM(D56,E56,F56,G56)</f>
        <v>12.9394</v>
      </c>
      <c r="I56" s="57" t="n">
        <v>19.9692</v>
      </c>
      <c r="J56" s="57" t="n">
        <v>12.722</v>
      </c>
    </row>
    <row r="57" customFormat="false" ht="15.75" hidden="false" customHeight="false" outlineLevel="0" collapsed="false">
      <c r="A57" s="51" t="s">
        <v>58</v>
      </c>
      <c r="B57" s="52"/>
      <c r="C57" s="52"/>
      <c r="D57" s="53" t="n">
        <v>0.83</v>
      </c>
      <c r="E57" s="53" t="n">
        <v>0</v>
      </c>
      <c r="F57" s="53" t="n">
        <v>1.3064</v>
      </c>
      <c r="G57" s="53" t="n">
        <v>0</v>
      </c>
      <c r="H57" s="54" t="n">
        <f aca="false">SUM(D57,E57,F57,G57)</f>
        <v>2.1364</v>
      </c>
      <c r="I57" s="53" t="n">
        <v>0.695</v>
      </c>
      <c r="J57" s="53" t="n">
        <v>0.1</v>
      </c>
    </row>
    <row r="58" customFormat="false" ht="15.75" hidden="false" customHeight="false" outlineLevel="0" collapsed="false">
      <c r="A58" s="55" t="s">
        <v>60</v>
      </c>
      <c r="B58" s="56"/>
      <c r="C58" s="56"/>
      <c r="D58" s="57" t="n">
        <v>0</v>
      </c>
      <c r="E58" s="57" t="n">
        <v>0</v>
      </c>
      <c r="F58" s="57" t="n">
        <v>0.069</v>
      </c>
      <c r="G58" s="57" t="n">
        <v>0</v>
      </c>
      <c r="H58" s="58" t="n">
        <f aca="false">SUM(D58,E58,F58,G58)</f>
        <v>0.069</v>
      </c>
      <c r="I58" s="57" t="n">
        <v>0.023</v>
      </c>
      <c r="J58" s="57" t="n">
        <v>1.345</v>
      </c>
    </row>
    <row r="59" customFormat="false" ht="15.75" hidden="false" customHeight="false" outlineLevel="0" collapsed="false">
      <c r="A59" s="51" t="s">
        <v>61</v>
      </c>
      <c r="B59" s="52"/>
      <c r="C59" s="52"/>
      <c r="D59" s="53" t="n">
        <v>0</v>
      </c>
      <c r="E59" s="53" t="n">
        <v>0</v>
      </c>
      <c r="F59" s="53" t="n">
        <v>0.115</v>
      </c>
      <c r="G59" s="53" t="n">
        <v>0</v>
      </c>
      <c r="H59" s="54" t="n">
        <f aca="false">SUM(D59,E59,F59,G59)</f>
        <v>0.115</v>
      </c>
      <c r="I59" s="53" t="n">
        <v>0.0368</v>
      </c>
      <c r="J59" s="53" t="n">
        <v>0.1</v>
      </c>
    </row>
    <row r="60" customFormat="false" ht="15.75" hidden="false" customHeight="false" outlineLevel="0" collapsed="false">
      <c r="A60" s="55" t="s">
        <v>63</v>
      </c>
      <c r="B60" s="56"/>
      <c r="C60" s="56"/>
      <c r="D60" s="57" t="n">
        <v>0</v>
      </c>
      <c r="E60" s="57" t="n">
        <v>0</v>
      </c>
      <c r="F60" s="57" t="n">
        <v>2.9164</v>
      </c>
      <c r="G60" s="57" t="n">
        <v>0</v>
      </c>
      <c r="H60" s="58" t="n">
        <f aca="false">SUM(D60,E60,F60,G60)</f>
        <v>2.9164</v>
      </c>
      <c r="I60" s="57" t="n">
        <v>0.0598</v>
      </c>
      <c r="J60" s="57" t="n">
        <v>0</v>
      </c>
    </row>
    <row r="61" customFormat="false" ht="15.75" hidden="false" customHeight="false" outlineLevel="0" collapsed="false">
      <c r="A61" s="51" t="s">
        <v>130</v>
      </c>
      <c r="B61" s="52"/>
      <c r="C61" s="52"/>
      <c r="D61" s="53" t="n">
        <v>0</v>
      </c>
      <c r="E61" s="53" t="n">
        <v>0</v>
      </c>
      <c r="F61" s="53" t="n">
        <v>0</v>
      </c>
      <c r="G61" s="53" t="n">
        <v>0</v>
      </c>
      <c r="H61" s="54" t="n">
        <f aca="false">SUM(D61,E61,F61,G61)</f>
        <v>0</v>
      </c>
      <c r="I61" s="53" t="n">
        <v>0.207</v>
      </c>
      <c r="J61" s="53" t="n">
        <v>0</v>
      </c>
    </row>
    <row r="62" customFormat="false" ht="15.75" hidden="false" customHeight="false" outlineLevel="0" collapsed="false">
      <c r="A62" s="55" t="s">
        <v>64</v>
      </c>
      <c r="B62" s="56"/>
      <c r="C62" s="56"/>
      <c r="D62" s="57" t="n">
        <v>17.2</v>
      </c>
      <c r="E62" s="57" t="n">
        <v>0</v>
      </c>
      <c r="F62" s="57" t="n">
        <v>1.3616</v>
      </c>
      <c r="G62" s="57" t="n">
        <v>0</v>
      </c>
      <c r="H62" s="58" t="n">
        <f aca="false">SUM(D62,E62,F62,G62)</f>
        <v>18.5616</v>
      </c>
      <c r="I62" s="57" t="n">
        <v>4.387</v>
      </c>
      <c r="J62" s="57" t="n">
        <v>1.84208</v>
      </c>
    </row>
    <row r="63" customFormat="false" ht="15.75" hidden="false" customHeight="false" outlineLevel="0" collapsed="false">
      <c r="A63" s="51" t="s">
        <v>65</v>
      </c>
      <c r="B63" s="52"/>
      <c r="C63" s="52"/>
      <c r="D63" s="53" t="n">
        <v>0</v>
      </c>
      <c r="E63" s="53" t="n">
        <v>0</v>
      </c>
      <c r="F63" s="53" t="n">
        <v>3.335</v>
      </c>
      <c r="G63" s="53" t="n">
        <v>0</v>
      </c>
      <c r="H63" s="54" t="n">
        <f aca="false">SUM(D63,E63,F63,G63)</f>
        <v>3.335</v>
      </c>
      <c r="I63" s="53" t="n">
        <v>0.769</v>
      </c>
      <c r="J63" s="53" t="n">
        <v>0</v>
      </c>
    </row>
    <row r="64" customFormat="false" ht="15.75" hidden="false" customHeight="false" outlineLevel="0" collapsed="false">
      <c r="A64" s="55" t="s">
        <v>66</v>
      </c>
      <c r="B64" s="56"/>
      <c r="C64" s="56"/>
      <c r="D64" s="57" t="n">
        <v>0</v>
      </c>
      <c r="E64" s="57" t="n">
        <v>0</v>
      </c>
      <c r="F64" s="57" t="n">
        <v>0</v>
      </c>
      <c r="G64" s="57" t="n">
        <v>0</v>
      </c>
      <c r="H64" s="58" t="n">
        <f aca="false">SUM(D64,E64,F64,G64)</f>
        <v>0</v>
      </c>
      <c r="I64" s="57" t="n">
        <v>0.426</v>
      </c>
      <c r="J64" s="57" t="n">
        <v>0</v>
      </c>
    </row>
    <row r="65" customFormat="false" ht="15.75" hidden="false" customHeight="false" outlineLevel="0" collapsed="false">
      <c r="A65" s="51" t="s">
        <v>131</v>
      </c>
      <c r="B65" s="52"/>
      <c r="C65" s="52"/>
      <c r="D65" s="53" t="n">
        <v>0</v>
      </c>
      <c r="E65" s="53" t="n">
        <v>0</v>
      </c>
      <c r="F65" s="53" t="n">
        <v>0</v>
      </c>
      <c r="G65" s="53" t="n">
        <v>0</v>
      </c>
      <c r="H65" s="54" t="n">
        <f aca="false">SUM(D65,E65,F65,G65)</f>
        <v>0</v>
      </c>
      <c r="I65" s="53" t="n">
        <v>1</v>
      </c>
      <c r="J65" s="53" t="n">
        <v>2.845</v>
      </c>
    </row>
    <row r="66" customFormat="false" ht="15.75" hidden="false" customHeight="false" outlineLevel="0" collapsed="false">
      <c r="A66" s="55" t="s">
        <v>67</v>
      </c>
      <c r="B66" s="56"/>
      <c r="C66" s="56"/>
      <c r="D66" s="57" t="n">
        <v>0</v>
      </c>
      <c r="E66" s="57" t="n">
        <v>0</v>
      </c>
      <c r="F66" s="57" t="n">
        <v>0.1702</v>
      </c>
      <c r="G66" s="57" t="n">
        <v>0</v>
      </c>
      <c r="H66" s="58" t="n">
        <f aca="false">SUM(D66,E66,F66,G66)</f>
        <v>0.1702</v>
      </c>
      <c r="I66" s="57" t="n">
        <v>2.738</v>
      </c>
      <c r="J66" s="57" t="n">
        <v>1.73898</v>
      </c>
    </row>
    <row r="67" customFormat="false" ht="15.75" hidden="false" customHeight="false" outlineLevel="0" collapsed="false">
      <c r="A67" s="51" t="s">
        <v>132</v>
      </c>
      <c r="B67" s="52"/>
      <c r="C67" s="52"/>
      <c r="D67" s="53" t="n">
        <v>0</v>
      </c>
      <c r="E67" s="53" t="n">
        <v>0</v>
      </c>
      <c r="F67" s="53" t="n">
        <v>0</v>
      </c>
      <c r="G67" s="53" t="n">
        <v>0</v>
      </c>
      <c r="H67" s="54" t="n">
        <f aca="false">SUM(D67,E67,F67,G67)</f>
        <v>0</v>
      </c>
      <c r="I67" s="53" t="n">
        <v>0</v>
      </c>
      <c r="J67" s="53" t="n">
        <v>15.4802</v>
      </c>
    </row>
    <row r="68" customFormat="false" ht="15.75" hidden="false" customHeight="false" outlineLevel="0" collapsed="false">
      <c r="A68" s="55" t="s">
        <v>36</v>
      </c>
      <c r="B68" s="56"/>
      <c r="C68" s="56"/>
      <c r="D68" s="57" t="n">
        <v>0</v>
      </c>
      <c r="E68" s="57" t="n">
        <v>0</v>
      </c>
      <c r="F68" s="57" t="n">
        <v>0</v>
      </c>
      <c r="G68" s="57" t="n">
        <v>0</v>
      </c>
      <c r="H68" s="58" t="n">
        <f aca="false">SUM(D68,E68,F68,G68)</f>
        <v>0</v>
      </c>
      <c r="I68" s="57" t="n">
        <v>0</v>
      </c>
      <c r="J68" s="57" t="n">
        <v>3.431</v>
      </c>
    </row>
    <row r="69" customFormat="false" ht="15.75" hidden="false" customHeight="false" outlineLevel="0" collapsed="false">
      <c r="A69" s="59" t="s">
        <v>37</v>
      </c>
      <c r="B69" s="60"/>
      <c r="C69" s="60"/>
      <c r="D69" s="61" t="n">
        <f aca="false">SUM(D53,D54,D55,D56,D57,D58,D59,D60,D61,D62,D63,D64,D65,D66,D67,D68)</f>
        <v>284.251</v>
      </c>
      <c r="E69" s="61" t="n">
        <f aca="false">SUM(E53,E54,E55,E56,E57,E58,E59,E60,E61,E62,E63,E64,E65,E66,E67,E68)</f>
        <v>0</v>
      </c>
      <c r="F69" s="61" t="n">
        <f aca="false">SUM(F53,F54,F55,F56,F57,F58,F59,F60,F61,F62,F63,F64,F65,F66,F67,F68)</f>
        <v>26.3764</v>
      </c>
      <c r="G69" s="61" t="n">
        <f aca="false">SUM(G53,G54,G55,G56,G57,G58,G59,G60,G61,G62,G63,G64,G65,G66,G67,G68)</f>
        <v>115.79688</v>
      </c>
      <c r="H69" s="62" t="n">
        <f aca="false">SUM(H53,H54,H55,H56,H57,H58,H59,H60,H61,H62,H63,H64,H65,H66,H67,H68)</f>
        <v>426.42428</v>
      </c>
      <c r="I69" s="57" t="n">
        <f aca="false">SUM(I53,I54,I55,I56,I57,I58,I59,I60,I61,I62,I63,I64,I65,I66,I67,I68)</f>
        <v>418.10428</v>
      </c>
      <c r="J69" s="57" t="n">
        <f aca="false">SUM(J53,J54,J55,J56,J57,J58,J59,J60,J61,J62,J63,J64,J65,J66,J67,J68)</f>
        <v>525.31206</v>
      </c>
    </row>
    <row r="71" customFormat="false" ht="15.75" hidden="false" customHeight="false" outlineLevel="0" collapsed="false">
      <c r="A71" s="47" t="s">
        <v>69</v>
      </c>
      <c r="B71" s="48"/>
      <c r="C71" s="48"/>
      <c r="D71" s="48"/>
      <c r="E71" s="48"/>
      <c r="F71" s="48"/>
      <c r="G71" s="48"/>
      <c r="H71" s="49"/>
      <c r="I71" s="50"/>
      <c r="J71" s="50"/>
    </row>
    <row r="72" customFormat="false" ht="15.75" hidden="false" customHeight="false" outlineLevel="0" collapsed="false">
      <c r="A72" s="51" t="s">
        <v>70</v>
      </c>
      <c r="B72" s="52"/>
      <c r="C72" s="52"/>
      <c r="D72" s="53" t="n">
        <v>0.65</v>
      </c>
      <c r="E72" s="53" t="n">
        <v>0</v>
      </c>
      <c r="F72" s="53" t="n">
        <v>0</v>
      </c>
      <c r="G72" s="53" t="n">
        <v>0</v>
      </c>
      <c r="H72" s="54" t="n">
        <f aca="false">SUM(D72,E72,F72,G72)</f>
        <v>0.65</v>
      </c>
      <c r="I72" s="53" t="n">
        <v>2.366</v>
      </c>
      <c r="J72" s="53" t="n">
        <v>1.557</v>
      </c>
      <c r="K72" s="52"/>
      <c r="L72" s="52"/>
    </row>
    <row r="73" customFormat="false" ht="15.75" hidden="false" customHeight="false" outlineLevel="0" collapsed="false">
      <c r="A73" s="55" t="s">
        <v>71</v>
      </c>
      <c r="B73" s="56"/>
      <c r="C73" s="56"/>
      <c r="D73" s="57" t="n">
        <v>0.169</v>
      </c>
      <c r="E73" s="57" t="n">
        <v>0</v>
      </c>
      <c r="F73" s="57" t="n">
        <v>0</v>
      </c>
      <c r="G73" s="57" t="n">
        <v>0</v>
      </c>
      <c r="H73" s="58" t="n">
        <f aca="false">SUM(D73,E73,F73,G73)</f>
        <v>0.169</v>
      </c>
      <c r="I73" s="57" t="n">
        <v>0</v>
      </c>
      <c r="J73" s="57" t="n">
        <v>0.17</v>
      </c>
    </row>
    <row r="74" customFormat="false" ht="15.75" hidden="false" customHeight="false" outlineLevel="0" collapsed="false">
      <c r="A74" s="51" t="s">
        <v>133</v>
      </c>
      <c r="B74" s="52"/>
      <c r="C74" s="52"/>
      <c r="D74" s="53" t="n">
        <v>0.13</v>
      </c>
      <c r="E74" s="53" t="n">
        <v>0</v>
      </c>
      <c r="F74" s="53" t="n">
        <v>0</v>
      </c>
      <c r="G74" s="53" t="n">
        <v>0</v>
      </c>
      <c r="H74" s="54" t="n">
        <f aca="false">SUM(D74,E74,F74,G74)</f>
        <v>0.13</v>
      </c>
      <c r="I74" s="53" t="n">
        <v>0</v>
      </c>
      <c r="J74" s="53" t="n">
        <v>0.13</v>
      </c>
    </row>
    <row r="75" customFormat="false" ht="15.75" hidden="false" customHeight="false" outlineLevel="0" collapsed="false">
      <c r="A75" s="55" t="s">
        <v>72</v>
      </c>
      <c r="B75" s="56"/>
      <c r="C75" s="56"/>
      <c r="D75" s="57" t="n">
        <v>0</v>
      </c>
      <c r="E75" s="57" t="n">
        <v>0</v>
      </c>
      <c r="F75" s="57" t="n">
        <v>2.576</v>
      </c>
      <c r="G75" s="57" t="n">
        <v>0</v>
      </c>
      <c r="H75" s="58" t="n">
        <f aca="false">SUM(D75,E75,F75,G75)</f>
        <v>2.576</v>
      </c>
      <c r="I75" s="57" t="n">
        <v>2.8106</v>
      </c>
      <c r="J75" s="57" t="n">
        <v>0</v>
      </c>
    </row>
    <row r="76" customFormat="false" ht="15.75" hidden="false" customHeight="false" outlineLevel="0" collapsed="false">
      <c r="A76" s="51" t="s">
        <v>134</v>
      </c>
      <c r="B76" s="52"/>
      <c r="C76" s="52"/>
      <c r="D76" s="53" t="n">
        <v>0</v>
      </c>
      <c r="E76" s="53" t="n">
        <v>0</v>
      </c>
      <c r="F76" s="53" t="n">
        <v>0.0644</v>
      </c>
      <c r="G76" s="53" t="n">
        <v>0</v>
      </c>
      <c r="H76" s="54" t="n">
        <f aca="false">SUM(D76,E76,F76,G76)</f>
        <v>0.0644</v>
      </c>
      <c r="I76" s="53" t="n">
        <v>0.023</v>
      </c>
      <c r="J76" s="53" t="n">
        <v>0</v>
      </c>
    </row>
    <row r="77" customFormat="false" ht="15.75" hidden="false" customHeight="false" outlineLevel="0" collapsed="false">
      <c r="A77" s="55" t="s">
        <v>73</v>
      </c>
      <c r="B77" s="56"/>
      <c r="C77" s="56"/>
      <c r="D77" s="57" t="n">
        <v>0</v>
      </c>
      <c r="E77" s="57" t="n">
        <v>0</v>
      </c>
      <c r="F77" s="57" t="n">
        <v>0.4278</v>
      </c>
      <c r="G77" s="57" t="n">
        <v>0</v>
      </c>
      <c r="H77" s="58" t="n">
        <f aca="false">SUM(D77,E77,F77,G77)</f>
        <v>0.4278</v>
      </c>
      <c r="I77" s="57" t="n">
        <v>0.437</v>
      </c>
      <c r="J77" s="57" t="n">
        <v>0.40204</v>
      </c>
    </row>
    <row r="78" customFormat="false" ht="15.75" hidden="false" customHeight="false" outlineLevel="0" collapsed="false">
      <c r="A78" s="51" t="s">
        <v>135</v>
      </c>
      <c r="B78" s="52"/>
      <c r="C78" s="52"/>
      <c r="D78" s="53" t="n">
        <v>67.896</v>
      </c>
      <c r="E78" s="53" t="n">
        <v>0</v>
      </c>
      <c r="F78" s="53" t="n">
        <v>0</v>
      </c>
      <c r="G78" s="53" t="n">
        <v>0</v>
      </c>
      <c r="H78" s="54" t="n">
        <f aca="false">SUM(D78,E78,F78,G78)</f>
        <v>67.896</v>
      </c>
      <c r="I78" s="53" t="n">
        <v>57.077</v>
      </c>
      <c r="J78" s="53" t="n">
        <v>22.391</v>
      </c>
    </row>
    <row r="79" customFormat="false" ht="15.75" hidden="false" customHeight="false" outlineLevel="0" collapsed="false">
      <c r="A79" s="55" t="s">
        <v>74</v>
      </c>
      <c r="B79" s="56"/>
      <c r="C79" s="56"/>
      <c r="D79" s="57" t="n">
        <v>0</v>
      </c>
      <c r="E79" s="57" t="n">
        <v>0</v>
      </c>
      <c r="F79" s="57" t="n">
        <v>0.0828</v>
      </c>
      <c r="G79" s="57" t="n">
        <v>0</v>
      </c>
      <c r="H79" s="58" t="n">
        <f aca="false">SUM(D79,E79,F79,G79)</f>
        <v>0.0828</v>
      </c>
      <c r="I79" s="57" t="n">
        <v>0</v>
      </c>
      <c r="J79" s="57" t="n">
        <v>0</v>
      </c>
    </row>
    <row r="80" customFormat="false" ht="15.75" hidden="false" customHeight="false" outlineLevel="0" collapsed="false">
      <c r="A80" s="51" t="s">
        <v>136</v>
      </c>
      <c r="B80" s="52"/>
      <c r="C80" s="52"/>
      <c r="D80" s="53" t="n">
        <v>0</v>
      </c>
      <c r="E80" s="53" t="n">
        <v>0</v>
      </c>
      <c r="F80" s="53" t="n">
        <v>0</v>
      </c>
      <c r="G80" s="53" t="n">
        <v>0</v>
      </c>
      <c r="H80" s="54" t="n">
        <f aca="false">SUM(D80,E80,F80,G80)</f>
        <v>0</v>
      </c>
      <c r="I80" s="53" t="n">
        <v>0</v>
      </c>
      <c r="J80" s="53" t="n">
        <v>0.0552</v>
      </c>
    </row>
    <row r="81" customFormat="false" ht="15.75" hidden="false" customHeight="false" outlineLevel="0" collapsed="false">
      <c r="A81" s="55" t="s">
        <v>137</v>
      </c>
      <c r="B81" s="56"/>
      <c r="C81" s="56"/>
      <c r="D81" s="57" t="n">
        <v>0</v>
      </c>
      <c r="E81" s="57" t="n">
        <v>0</v>
      </c>
      <c r="F81" s="57" t="n">
        <v>1.1178</v>
      </c>
      <c r="G81" s="57" t="n">
        <v>0</v>
      </c>
      <c r="H81" s="58" t="n">
        <f aca="false">SUM(D81,E81,F81,G81)</f>
        <v>1.1178</v>
      </c>
      <c r="I81" s="57" t="n">
        <v>0.7268</v>
      </c>
      <c r="J81" s="57" t="n">
        <v>0</v>
      </c>
    </row>
    <row r="82" customFormat="false" ht="15.75" hidden="false" customHeight="false" outlineLevel="0" collapsed="false">
      <c r="A82" s="51" t="s">
        <v>138</v>
      </c>
      <c r="B82" s="52"/>
      <c r="C82" s="52"/>
      <c r="D82" s="53" t="n">
        <v>1.716</v>
      </c>
      <c r="E82" s="53" t="n">
        <v>0</v>
      </c>
      <c r="F82" s="53" t="n">
        <v>0</v>
      </c>
      <c r="G82" s="53" t="n">
        <v>0</v>
      </c>
      <c r="H82" s="54" t="n">
        <f aca="false">SUM(D82,E82,F82,G82)</f>
        <v>1.716</v>
      </c>
      <c r="I82" s="53" t="n">
        <v>0.8234</v>
      </c>
      <c r="J82" s="53" t="n">
        <v>7.364</v>
      </c>
    </row>
    <row r="83" customFormat="false" ht="15.75" hidden="false" customHeight="false" outlineLevel="0" collapsed="false">
      <c r="A83" s="55" t="s">
        <v>76</v>
      </c>
      <c r="B83" s="56"/>
      <c r="C83" s="56"/>
      <c r="D83" s="57" t="n">
        <v>9.89</v>
      </c>
      <c r="E83" s="57" t="n">
        <v>0</v>
      </c>
      <c r="F83" s="57" t="n">
        <v>0</v>
      </c>
      <c r="G83" s="57" t="n">
        <v>0</v>
      </c>
      <c r="H83" s="58" t="n">
        <f aca="false">SUM(D83,E83,F83,G83)</f>
        <v>9.89</v>
      </c>
      <c r="I83" s="57" t="n">
        <v>0</v>
      </c>
      <c r="J83" s="57" t="n">
        <v>0</v>
      </c>
    </row>
    <row r="84" customFormat="false" ht="15.75" hidden="false" customHeight="false" outlineLevel="0" collapsed="false">
      <c r="A84" s="51" t="s">
        <v>77</v>
      </c>
      <c r="B84" s="52"/>
      <c r="C84" s="52"/>
      <c r="D84" s="53" t="n">
        <v>25.532</v>
      </c>
      <c r="E84" s="53" t="n">
        <v>0</v>
      </c>
      <c r="F84" s="53" t="n">
        <v>0</v>
      </c>
      <c r="G84" s="53" t="n">
        <v>0</v>
      </c>
      <c r="H84" s="54" t="n">
        <f aca="false">SUM(D84,E84,F84,G84)</f>
        <v>25.532</v>
      </c>
      <c r="I84" s="53" t="n">
        <v>0</v>
      </c>
      <c r="J84" s="53" t="n">
        <v>0</v>
      </c>
    </row>
    <row r="85" customFormat="false" ht="15.75" hidden="false" customHeight="false" outlineLevel="0" collapsed="false">
      <c r="A85" s="55" t="s">
        <v>78</v>
      </c>
      <c r="B85" s="56"/>
      <c r="C85" s="56"/>
      <c r="D85" s="57" t="n">
        <v>0</v>
      </c>
      <c r="E85" s="57" t="n">
        <v>0</v>
      </c>
      <c r="F85" s="57" t="n">
        <v>0.414</v>
      </c>
      <c r="G85" s="57" t="n">
        <v>0</v>
      </c>
      <c r="H85" s="58" t="n">
        <f aca="false">SUM(D85,E85,F85,G85)</f>
        <v>0.414</v>
      </c>
      <c r="I85" s="57" t="n">
        <v>6.1318</v>
      </c>
      <c r="J85" s="57" t="n">
        <v>16.97444</v>
      </c>
    </row>
    <row r="86" customFormat="false" ht="15.75" hidden="false" customHeight="false" outlineLevel="0" collapsed="false">
      <c r="A86" s="51" t="s">
        <v>79</v>
      </c>
      <c r="B86" s="52"/>
      <c r="C86" s="52"/>
      <c r="D86" s="53" t="n">
        <v>20.7</v>
      </c>
      <c r="E86" s="53" t="n">
        <v>0</v>
      </c>
      <c r="F86" s="53" t="n">
        <v>0</v>
      </c>
      <c r="G86" s="53" t="n">
        <v>0</v>
      </c>
      <c r="H86" s="54" t="n">
        <f aca="false">SUM(D86,E86,F86,G86)</f>
        <v>20.7</v>
      </c>
      <c r="I86" s="53" t="n">
        <v>0</v>
      </c>
      <c r="J86" s="53" t="n">
        <v>0</v>
      </c>
    </row>
    <row r="87" customFormat="false" ht="15.75" hidden="false" customHeight="false" outlineLevel="0" collapsed="false">
      <c r="A87" s="55" t="s">
        <v>80</v>
      </c>
      <c r="B87" s="56"/>
      <c r="C87" s="56"/>
      <c r="D87" s="57" t="n">
        <v>0</v>
      </c>
      <c r="E87" s="57" t="n">
        <v>0</v>
      </c>
      <c r="F87" s="57" t="n">
        <v>0</v>
      </c>
      <c r="G87" s="57" t="n">
        <v>0</v>
      </c>
      <c r="H87" s="58" t="n">
        <f aca="false">SUM(D87,E87,F87,G87)</f>
        <v>0</v>
      </c>
      <c r="I87" s="57" t="n">
        <v>0.069</v>
      </c>
      <c r="J87" s="57" t="n">
        <v>0</v>
      </c>
    </row>
    <row r="88" customFormat="false" ht="15.75" hidden="false" customHeight="false" outlineLevel="0" collapsed="false">
      <c r="A88" s="51" t="s">
        <v>139</v>
      </c>
      <c r="B88" s="52"/>
      <c r="C88" s="52"/>
      <c r="D88" s="53" t="n">
        <v>2.636</v>
      </c>
      <c r="E88" s="53" t="n">
        <v>0</v>
      </c>
      <c r="F88" s="53" t="n">
        <v>0</v>
      </c>
      <c r="G88" s="53" t="n">
        <v>0</v>
      </c>
      <c r="H88" s="54" t="n">
        <f aca="false">SUM(D88,E88,F88,G88)</f>
        <v>2.636</v>
      </c>
      <c r="I88" s="53" t="n">
        <v>0</v>
      </c>
      <c r="J88" s="53" t="n">
        <v>0</v>
      </c>
    </row>
    <row r="89" customFormat="false" ht="15.75" hidden="false" customHeight="false" outlineLevel="0" collapsed="false">
      <c r="A89" s="55" t="s">
        <v>81</v>
      </c>
      <c r="B89" s="56"/>
      <c r="C89" s="56"/>
      <c r="D89" s="57" t="n">
        <v>0</v>
      </c>
      <c r="E89" s="57" t="n">
        <v>0</v>
      </c>
      <c r="F89" s="57" t="n">
        <v>0.0552</v>
      </c>
      <c r="G89" s="57" t="n">
        <v>0</v>
      </c>
      <c r="H89" s="58" t="n">
        <f aca="false">SUM(D89,E89,F89,G89)</f>
        <v>0.0552</v>
      </c>
      <c r="I89" s="57" t="n">
        <v>0</v>
      </c>
      <c r="J89" s="57" t="n">
        <v>0</v>
      </c>
    </row>
    <row r="90" customFormat="false" ht="15.75" hidden="false" customHeight="false" outlineLevel="0" collapsed="false">
      <c r="A90" s="51" t="s">
        <v>140</v>
      </c>
      <c r="B90" s="52"/>
      <c r="C90" s="52"/>
      <c r="D90" s="53" t="n">
        <v>1.37488</v>
      </c>
      <c r="E90" s="53" t="n">
        <v>0</v>
      </c>
      <c r="F90" s="53" t="n">
        <v>0</v>
      </c>
      <c r="G90" s="53" t="n">
        <v>0</v>
      </c>
      <c r="H90" s="54" t="n">
        <f aca="false">SUM(D90,E90,F90,G90)</f>
        <v>1.37488</v>
      </c>
      <c r="I90" s="53" t="n">
        <v>1.655</v>
      </c>
      <c r="J90" s="53" t="n">
        <v>0</v>
      </c>
    </row>
    <row r="91" customFormat="false" ht="15.75" hidden="false" customHeight="false" outlineLevel="0" collapsed="false">
      <c r="A91" s="59" t="s">
        <v>37</v>
      </c>
      <c r="B91" s="60"/>
      <c r="C91" s="60"/>
      <c r="D91" s="61" t="n">
        <f aca="false">SUM(D72,D73,D74,D75,D76,D77,D78,D79,D80,D81,D82,D83,D84,D85,D86,D87,D88,D89,D90)</f>
        <v>130.69388</v>
      </c>
      <c r="E91" s="61" t="n">
        <f aca="false">SUM(E72,E73,E74,E75,E76,E77,E78,E79,E80,E81,E82,E83,E84,E85,E86,E87,E88,E89,E90)</f>
        <v>0</v>
      </c>
      <c r="F91" s="61" t="n">
        <f aca="false">SUM(F72,F73,F74,F75,F76,F77,F78,F79,F80,F81,F82,F83,F84,F85,F86,F87,F88,F89,F90)</f>
        <v>4.738</v>
      </c>
      <c r="G91" s="61" t="n">
        <f aca="false">SUM(G72,G73,G74,G75,G76,G77,G78,G79,G80,G81,G82,G83,G84,G85,G86,G87,G88,G89,G90)</f>
        <v>0</v>
      </c>
      <c r="H91" s="62" t="n">
        <f aca="false">SUM(H72,H73,H74,H75,H76,H77,H78,H79,H80,H81,H82,H83,H84,H85,H86,H87,H88,H89,H90)</f>
        <v>135.43188</v>
      </c>
      <c r="I91" s="57" t="n">
        <f aca="false">SUM(I72,I73,I74,I75,I76,I77,I78,I79,I80,I81,I82,I83,I84,I85,I86,I87,I88,I89,I90)</f>
        <v>72.1196</v>
      </c>
      <c r="J91" s="57" t="n">
        <f aca="false">SUM(J72,J73,J74,J75,J76,J77,J78,J79,J80,J81,J82,J83,J84,J85,J86,J87,J88,J89,J90)</f>
        <v>49.04368</v>
      </c>
    </row>
    <row r="93" customFormat="false" ht="15.75" hidden="false" customHeight="false" outlineLevel="0" collapsed="false">
      <c r="A93" s="47" t="s">
        <v>82</v>
      </c>
      <c r="B93" s="48"/>
      <c r="C93" s="48"/>
      <c r="D93" s="48"/>
      <c r="E93" s="48"/>
      <c r="F93" s="48"/>
      <c r="G93" s="48"/>
      <c r="H93" s="49"/>
      <c r="I93" s="50"/>
      <c r="J93" s="50"/>
    </row>
    <row r="94" customFormat="false" ht="15.75" hidden="false" customHeight="false" outlineLevel="0" collapsed="false">
      <c r="A94" s="51" t="s">
        <v>83</v>
      </c>
      <c r="B94" s="52"/>
      <c r="C94" s="52"/>
      <c r="D94" s="53" t="n">
        <v>0</v>
      </c>
      <c r="E94" s="53" t="n">
        <v>0</v>
      </c>
      <c r="F94" s="53" t="n">
        <v>0.6992</v>
      </c>
      <c r="G94" s="53" t="n">
        <v>0</v>
      </c>
      <c r="H94" s="54" t="n">
        <f aca="false">SUM(D94,E94,F94,G94)</f>
        <v>0.6992</v>
      </c>
      <c r="I94" s="53" t="n">
        <v>0.782</v>
      </c>
      <c r="J94" s="53" t="n">
        <v>0</v>
      </c>
      <c r="K94" s="52"/>
      <c r="L94" s="52"/>
    </row>
    <row r="95" customFormat="false" ht="15.75" hidden="false" customHeight="false" outlineLevel="0" collapsed="false">
      <c r="A95" s="55" t="s">
        <v>84</v>
      </c>
      <c r="B95" s="56"/>
      <c r="C95" s="56"/>
      <c r="D95" s="57" t="n">
        <v>0</v>
      </c>
      <c r="E95" s="57" t="n">
        <v>0</v>
      </c>
      <c r="F95" s="57" t="n">
        <v>0.1242</v>
      </c>
      <c r="G95" s="57" t="n">
        <v>0</v>
      </c>
      <c r="H95" s="58" t="n">
        <f aca="false">SUM(D95,E95,F95,G95)</f>
        <v>0.1242</v>
      </c>
      <c r="I95" s="57" t="n">
        <v>0.115</v>
      </c>
      <c r="J95" s="57" t="n">
        <v>0.05704</v>
      </c>
    </row>
    <row r="96" customFormat="false" ht="15.75" hidden="false" customHeight="false" outlineLevel="0" collapsed="false">
      <c r="A96" s="51" t="s">
        <v>85</v>
      </c>
      <c r="B96" s="52"/>
      <c r="C96" s="52"/>
      <c r="D96" s="53" t="n">
        <v>0</v>
      </c>
      <c r="E96" s="53" t="n">
        <v>0</v>
      </c>
      <c r="F96" s="53" t="n">
        <v>0</v>
      </c>
      <c r="G96" s="53" t="n">
        <v>0.6</v>
      </c>
      <c r="H96" s="54" t="n">
        <f aca="false">SUM(D96,E96,F96,G96)</f>
        <v>0.6</v>
      </c>
      <c r="I96" s="53" t="n">
        <v>0.9</v>
      </c>
      <c r="J96" s="53" t="n">
        <v>0.2</v>
      </c>
    </row>
    <row r="97" customFormat="false" ht="15.75" hidden="false" customHeight="false" outlineLevel="0" collapsed="false">
      <c r="A97" s="55" t="s">
        <v>141</v>
      </c>
      <c r="B97" s="56"/>
      <c r="C97" s="56"/>
      <c r="D97" s="57" t="n">
        <v>0</v>
      </c>
      <c r="E97" s="57" t="n">
        <v>0</v>
      </c>
      <c r="F97" s="57" t="n">
        <v>0.9292</v>
      </c>
      <c r="G97" s="57" t="n">
        <v>0</v>
      </c>
      <c r="H97" s="58" t="n">
        <f aca="false">SUM(D97,E97,F97,G97)</f>
        <v>0.9292</v>
      </c>
      <c r="I97" s="57" t="n">
        <v>0.4278</v>
      </c>
      <c r="J97" s="57" t="n">
        <v>0.36358</v>
      </c>
    </row>
    <row r="98" customFormat="false" ht="15.75" hidden="false" customHeight="false" outlineLevel="0" collapsed="false">
      <c r="A98" s="51" t="s">
        <v>86</v>
      </c>
      <c r="B98" s="52"/>
      <c r="C98" s="52"/>
      <c r="D98" s="53" t="n">
        <v>0</v>
      </c>
      <c r="E98" s="53" t="n">
        <v>0</v>
      </c>
      <c r="F98" s="53" t="n">
        <v>0</v>
      </c>
      <c r="G98" s="53" t="n">
        <v>0</v>
      </c>
      <c r="H98" s="54" t="n">
        <f aca="false">SUM(D98,E98,F98,G98)</f>
        <v>0</v>
      </c>
      <c r="I98" s="53" t="n">
        <v>0.0368</v>
      </c>
      <c r="J98" s="53" t="n">
        <v>0</v>
      </c>
    </row>
    <row r="99" customFormat="false" ht="15.75" hidden="false" customHeight="false" outlineLevel="0" collapsed="false">
      <c r="A99" s="55" t="s">
        <v>142</v>
      </c>
      <c r="B99" s="56"/>
      <c r="C99" s="56"/>
      <c r="D99" s="57" t="n">
        <v>0</v>
      </c>
      <c r="E99" s="57" t="n">
        <v>0</v>
      </c>
      <c r="F99" s="57" t="n">
        <v>0.092</v>
      </c>
      <c r="G99" s="57" t="n">
        <v>0</v>
      </c>
      <c r="H99" s="58" t="n">
        <f aca="false">SUM(D99,E99,F99,G99)</f>
        <v>0.092</v>
      </c>
      <c r="I99" s="57" t="n">
        <v>0</v>
      </c>
      <c r="J99" s="57" t="n">
        <v>0</v>
      </c>
    </row>
    <row r="100" customFormat="false" ht="15.75" hidden="false" customHeight="false" outlineLevel="0" collapsed="false">
      <c r="A100" s="51" t="s">
        <v>143</v>
      </c>
      <c r="B100" s="52"/>
      <c r="C100" s="52"/>
      <c r="D100" s="53" t="n">
        <v>0</v>
      </c>
      <c r="E100" s="53" t="n">
        <v>0</v>
      </c>
      <c r="F100" s="53" t="n">
        <v>0</v>
      </c>
      <c r="G100" s="53" t="n">
        <v>0</v>
      </c>
      <c r="H100" s="54" t="n">
        <f aca="false">SUM(D100,E100,F100,G100)</f>
        <v>0</v>
      </c>
      <c r="I100" s="53" t="n">
        <v>0.066</v>
      </c>
      <c r="J100" s="53" t="n">
        <v>0</v>
      </c>
    </row>
    <row r="101" customFormat="false" ht="15.75" hidden="false" customHeight="false" outlineLevel="0" collapsed="false">
      <c r="A101" s="55" t="s">
        <v>87</v>
      </c>
      <c r="B101" s="56"/>
      <c r="C101" s="56"/>
      <c r="D101" s="57" t="n">
        <v>0</v>
      </c>
      <c r="E101" s="57" t="n">
        <v>0</v>
      </c>
      <c r="F101" s="57" t="n">
        <v>0.253</v>
      </c>
      <c r="G101" s="57" t="n">
        <v>0</v>
      </c>
      <c r="H101" s="58" t="n">
        <f aca="false">SUM(D101,E101,F101,G101)</f>
        <v>0.253</v>
      </c>
      <c r="I101" s="57" t="n">
        <v>0.4738</v>
      </c>
      <c r="J101" s="57" t="n">
        <v>0.32476</v>
      </c>
    </row>
    <row r="102" customFormat="false" ht="15.75" hidden="false" customHeight="false" outlineLevel="0" collapsed="false">
      <c r="A102" s="51" t="s">
        <v>89</v>
      </c>
      <c r="B102" s="52"/>
      <c r="C102" s="52"/>
      <c r="D102" s="53" t="n">
        <v>0</v>
      </c>
      <c r="E102" s="53" t="n">
        <v>0</v>
      </c>
      <c r="F102" s="53" t="n">
        <v>0.8096</v>
      </c>
      <c r="G102" s="53" t="n">
        <v>3.16472</v>
      </c>
      <c r="H102" s="54" t="n">
        <f aca="false">SUM(D102,E102,F102,G102)</f>
        <v>3.97432</v>
      </c>
      <c r="I102" s="53" t="n">
        <v>10.2664</v>
      </c>
      <c r="J102" s="53" t="n">
        <v>0.9039</v>
      </c>
    </row>
    <row r="103" customFormat="false" ht="15.75" hidden="false" customHeight="false" outlineLevel="0" collapsed="false">
      <c r="A103" s="59" t="s">
        <v>37</v>
      </c>
      <c r="B103" s="60"/>
      <c r="C103" s="60"/>
      <c r="D103" s="61" t="n">
        <f aca="false">SUM(D94,D95,D96,D97,D98,D99,D100,D101,D102)</f>
        <v>0</v>
      </c>
      <c r="E103" s="61" t="n">
        <f aca="false">SUM(E94,E95,E96,E97,E98,E99,E100,E101,E102)</f>
        <v>0</v>
      </c>
      <c r="F103" s="61" t="n">
        <f aca="false">SUM(F94,F95,F96,F97,F98,F99,F100,F101,F102)</f>
        <v>2.9072</v>
      </c>
      <c r="G103" s="61" t="n">
        <f aca="false">SUM(G94,G95,G96,G97,G98,G99,G100,G101,G102)</f>
        <v>3.76472</v>
      </c>
      <c r="H103" s="62" t="n">
        <f aca="false">SUM(H94,H95,H96,H97,H98,H99,H100,H101,H102)</f>
        <v>6.67192</v>
      </c>
      <c r="I103" s="57" t="n">
        <f aca="false">SUM(I94,I95,I96,I97,I98,I99,I100,I101,I102)</f>
        <v>13.0678</v>
      </c>
      <c r="J103" s="57" t="n">
        <f aca="false">SUM(J94,J95,J96,J97,J98,J99,J100,J101,J102)</f>
        <v>1.84928</v>
      </c>
    </row>
    <row r="105" customFormat="false" ht="15.75" hidden="false" customHeight="false" outlineLevel="0" collapsed="false">
      <c r="A105" s="47" t="s">
        <v>90</v>
      </c>
      <c r="B105" s="48"/>
      <c r="C105" s="48"/>
      <c r="D105" s="48"/>
      <c r="E105" s="48"/>
      <c r="F105" s="48"/>
      <c r="G105" s="48"/>
      <c r="H105" s="49"/>
      <c r="I105" s="50"/>
      <c r="J105" s="50"/>
    </row>
    <row r="106" customFormat="false" ht="15.75" hidden="false" customHeight="false" outlineLevel="0" collapsed="false">
      <c r="A106" s="51" t="s">
        <v>92</v>
      </c>
      <c r="B106" s="52"/>
      <c r="C106" s="52"/>
      <c r="D106" s="53" t="n">
        <v>0</v>
      </c>
      <c r="E106" s="53" t="n">
        <v>0</v>
      </c>
      <c r="F106" s="53" t="n">
        <v>10.9112</v>
      </c>
      <c r="G106" s="53" t="n">
        <v>0</v>
      </c>
      <c r="H106" s="54" t="n">
        <f aca="false">SUM(D106,E106,F106,G106)</f>
        <v>10.9112</v>
      </c>
      <c r="I106" s="53" t="n">
        <v>2.3782</v>
      </c>
      <c r="J106" s="53" t="n">
        <v>8.14752</v>
      </c>
      <c r="K106" s="52"/>
      <c r="L106" s="52"/>
    </row>
    <row r="107" customFormat="false" ht="15.75" hidden="false" customHeight="false" outlineLevel="0" collapsed="false">
      <c r="A107" s="55" t="s">
        <v>93</v>
      </c>
      <c r="B107" s="56"/>
      <c r="C107" s="56"/>
      <c r="D107" s="57" t="n">
        <v>0</v>
      </c>
      <c r="E107" s="57" t="n">
        <v>0</v>
      </c>
      <c r="F107" s="57" t="n">
        <v>0.0552</v>
      </c>
      <c r="G107" s="57" t="n">
        <v>0</v>
      </c>
      <c r="H107" s="58" t="n">
        <f aca="false">SUM(D107,E107,F107,G107)</f>
        <v>0.0552</v>
      </c>
      <c r="I107" s="57" t="n">
        <v>0.0368</v>
      </c>
      <c r="J107" s="57" t="n">
        <v>1.702</v>
      </c>
    </row>
    <row r="108" customFormat="false" ht="15.75" hidden="false" customHeight="false" outlineLevel="0" collapsed="false">
      <c r="A108" s="59" t="s">
        <v>37</v>
      </c>
      <c r="B108" s="60"/>
      <c r="C108" s="60"/>
      <c r="D108" s="61" t="n">
        <f aca="false">SUM(D106,D107)</f>
        <v>0</v>
      </c>
      <c r="E108" s="61" t="n">
        <f aca="false">SUM(E106,E107)</f>
        <v>0</v>
      </c>
      <c r="F108" s="61" t="n">
        <f aca="false">SUM(F106,F107)</f>
        <v>10.9664</v>
      </c>
      <c r="G108" s="61" t="n">
        <f aca="false">SUM(G106,G107)</f>
        <v>0</v>
      </c>
      <c r="H108" s="62" t="n">
        <f aca="false">SUM(H106,H107)</f>
        <v>10.9664</v>
      </c>
      <c r="I108" s="57" t="n">
        <f aca="false">SUM(I106,I107)</f>
        <v>2.415</v>
      </c>
      <c r="J108" s="57" t="n">
        <f aca="false">SUM(J106,J107)</f>
        <v>9.84952</v>
      </c>
    </row>
    <row r="110" customFormat="false" ht="15.75" hidden="false" customHeight="false" outlineLevel="0" collapsed="false">
      <c r="A110" s="47" t="s">
        <v>94</v>
      </c>
      <c r="B110" s="48"/>
      <c r="C110" s="48"/>
      <c r="D110" s="48"/>
      <c r="E110" s="48"/>
      <c r="F110" s="48"/>
      <c r="G110" s="48"/>
      <c r="H110" s="49"/>
      <c r="I110" s="50"/>
      <c r="J110" s="50"/>
    </row>
    <row r="111" customFormat="false" ht="15.75" hidden="false" customHeight="false" outlineLevel="0" collapsed="false">
      <c r="A111" s="51" t="s">
        <v>95</v>
      </c>
      <c r="B111" s="52"/>
      <c r="C111" s="52"/>
      <c r="D111" s="53" t="n">
        <v>0</v>
      </c>
      <c r="E111" s="53" t="n">
        <v>0</v>
      </c>
      <c r="F111" s="53" t="n">
        <v>0.9798</v>
      </c>
      <c r="G111" s="53" t="n">
        <v>0</v>
      </c>
      <c r="H111" s="54" t="n">
        <f aca="false">SUM(D111,E111,F111,G111)</f>
        <v>0.9798</v>
      </c>
      <c r="I111" s="53" t="n">
        <v>0.2392</v>
      </c>
      <c r="J111" s="53" t="n">
        <v>0.0621</v>
      </c>
      <c r="K111" s="52"/>
      <c r="L111" s="52"/>
    </row>
    <row r="112" customFormat="false" ht="15.75" hidden="false" customHeight="false" outlineLevel="0" collapsed="false">
      <c r="A112" s="55" t="s">
        <v>96</v>
      </c>
      <c r="B112" s="56"/>
      <c r="C112" s="56"/>
      <c r="D112" s="57" t="n">
        <v>10.09</v>
      </c>
      <c r="E112" s="57" t="n">
        <v>0</v>
      </c>
      <c r="F112" s="57" t="n">
        <v>2.9624</v>
      </c>
      <c r="G112" s="57" t="n">
        <v>0</v>
      </c>
      <c r="H112" s="58" t="n">
        <f aca="false">SUM(D112,E112,F112,G112)</f>
        <v>13.0524</v>
      </c>
      <c r="I112" s="57" t="n">
        <v>8.3536</v>
      </c>
      <c r="J112" s="57" t="n">
        <v>10.476</v>
      </c>
    </row>
    <row r="113" customFormat="false" ht="15.75" hidden="false" customHeight="false" outlineLevel="0" collapsed="false">
      <c r="A113" s="51" t="s">
        <v>144</v>
      </c>
      <c r="B113" s="52"/>
      <c r="C113" s="52"/>
      <c r="D113" s="53" t="n">
        <v>0</v>
      </c>
      <c r="E113" s="53" t="n">
        <v>0</v>
      </c>
      <c r="F113" s="53" t="n">
        <v>4.255</v>
      </c>
      <c r="G113" s="53" t="n">
        <v>0</v>
      </c>
      <c r="H113" s="54" t="n">
        <f aca="false">SUM(D113,E113,F113,G113)</f>
        <v>4.255</v>
      </c>
      <c r="I113" s="53" t="n">
        <v>0.69</v>
      </c>
      <c r="J113" s="53" t="n">
        <v>0</v>
      </c>
    </row>
    <row r="114" customFormat="false" ht="15.75" hidden="false" customHeight="false" outlineLevel="0" collapsed="false">
      <c r="A114" s="55" t="s">
        <v>97</v>
      </c>
      <c r="B114" s="56"/>
      <c r="C114" s="56"/>
      <c r="D114" s="57" t="n">
        <v>0</v>
      </c>
      <c r="E114" s="57" t="n">
        <v>0</v>
      </c>
      <c r="F114" s="57" t="n">
        <v>0.8234</v>
      </c>
      <c r="G114" s="57" t="n">
        <v>0</v>
      </c>
      <c r="H114" s="58" t="n">
        <f aca="false">SUM(D114,E114,F114,G114)</f>
        <v>0.8234</v>
      </c>
      <c r="I114" s="57" t="n">
        <v>0.4048</v>
      </c>
      <c r="J114" s="57" t="n">
        <v>0</v>
      </c>
    </row>
    <row r="115" customFormat="false" ht="15.75" hidden="false" customHeight="false" outlineLevel="0" collapsed="false">
      <c r="A115" s="51" t="s">
        <v>98</v>
      </c>
      <c r="B115" s="52"/>
      <c r="C115" s="52"/>
      <c r="D115" s="53" t="n">
        <v>0</v>
      </c>
      <c r="E115" s="53" t="n">
        <v>0</v>
      </c>
      <c r="F115" s="53" t="n">
        <v>2.0792</v>
      </c>
      <c r="G115" s="53" t="n">
        <v>0</v>
      </c>
      <c r="H115" s="54" t="n">
        <f aca="false">SUM(D115,E115,F115,G115)</f>
        <v>2.0792</v>
      </c>
      <c r="I115" s="53" t="n">
        <v>5.796</v>
      </c>
      <c r="J115" s="53" t="n">
        <v>0.53866</v>
      </c>
    </row>
    <row r="116" customFormat="false" ht="15.75" hidden="false" customHeight="false" outlineLevel="0" collapsed="false">
      <c r="A116" s="55" t="s">
        <v>145</v>
      </c>
      <c r="B116" s="56"/>
      <c r="C116" s="56"/>
      <c r="D116" s="57" t="n">
        <v>0</v>
      </c>
      <c r="E116" s="57" t="n">
        <v>0</v>
      </c>
      <c r="F116" s="57" t="n">
        <v>0.0552</v>
      </c>
      <c r="G116" s="57" t="n">
        <v>0</v>
      </c>
      <c r="H116" s="58" t="n">
        <f aca="false">SUM(D116,E116,F116,G116)</f>
        <v>0.0552</v>
      </c>
      <c r="I116" s="57" t="n">
        <v>0</v>
      </c>
      <c r="J116" s="57" t="n">
        <v>0</v>
      </c>
    </row>
    <row r="117" customFormat="false" ht="15.75" hidden="false" customHeight="false" outlineLevel="0" collapsed="false">
      <c r="A117" s="51" t="s">
        <v>99</v>
      </c>
      <c r="B117" s="52"/>
      <c r="C117" s="52"/>
      <c r="D117" s="53" t="n">
        <v>0</v>
      </c>
      <c r="E117" s="53" t="n">
        <v>0</v>
      </c>
      <c r="F117" s="53" t="n">
        <v>0.046</v>
      </c>
      <c r="G117" s="53" t="n">
        <v>0</v>
      </c>
      <c r="H117" s="54" t="n">
        <f aca="false">SUM(D117,E117,F117,G117)</f>
        <v>0.046</v>
      </c>
      <c r="I117" s="53" t="n">
        <v>0.0368</v>
      </c>
      <c r="J117" s="53" t="n">
        <v>0</v>
      </c>
    </row>
    <row r="118" customFormat="false" ht="15.75" hidden="false" customHeight="false" outlineLevel="0" collapsed="false">
      <c r="A118" s="55" t="s">
        <v>100</v>
      </c>
      <c r="B118" s="56"/>
      <c r="C118" s="56"/>
      <c r="D118" s="57" t="n">
        <v>0</v>
      </c>
      <c r="E118" s="57" t="n">
        <v>0</v>
      </c>
      <c r="F118" s="57" t="n">
        <v>0</v>
      </c>
      <c r="G118" s="57" t="n">
        <v>0</v>
      </c>
      <c r="H118" s="58" t="n">
        <f aca="false">SUM(D118,E118,F118,G118)</f>
        <v>0</v>
      </c>
      <c r="I118" s="57" t="n">
        <v>0.2806</v>
      </c>
      <c r="J118" s="57" t="n">
        <v>0</v>
      </c>
    </row>
    <row r="119" customFormat="false" ht="15.75" hidden="false" customHeight="false" outlineLevel="0" collapsed="false">
      <c r="A119" s="51" t="s">
        <v>101</v>
      </c>
      <c r="B119" s="52"/>
      <c r="C119" s="52"/>
      <c r="D119" s="53" t="n">
        <v>0</v>
      </c>
      <c r="E119" s="53" t="n">
        <v>0</v>
      </c>
      <c r="F119" s="53" t="n">
        <v>0</v>
      </c>
      <c r="G119" s="53" t="n">
        <v>0</v>
      </c>
      <c r="H119" s="54" t="n">
        <f aca="false">SUM(D119,E119,F119,G119)</f>
        <v>0</v>
      </c>
      <c r="I119" s="53" t="n">
        <v>24.553</v>
      </c>
      <c r="J119" s="53" t="n">
        <v>0</v>
      </c>
    </row>
    <row r="120" customFormat="false" ht="15.75" hidden="false" customHeight="false" outlineLevel="0" collapsed="false">
      <c r="A120" s="55" t="s">
        <v>102</v>
      </c>
      <c r="B120" s="56"/>
      <c r="C120" s="56"/>
      <c r="D120" s="57" t="n">
        <v>0</v>
      </c>
      <c r="E120" s="57" t="n">
        <v>0</v>
      </c>
      <c r="F120" s="57" t="n">
        <v>1.9918</v>
      </c>
      <c r="G120" s="57" t="n">
        <v>0</v>
      </c>
      <c r="H120" s="58" t="n">
        <f aca="false">SUM(D120,E120,F120,G120)</f>
        <v>1.9918</v>
      </c>
      <c r="I120" s="57" t="n">
        <v>1.8538</v>
      </c>
      <c r="J120" s="57" t="n">
        <v>1.0189</v>
      </c>
    </row>
    <row r="121" customFormat="false" ht="15.75" hidden="false" customHeight="false" outlineLevel="0" collapsed="false">
      <c r="A121" s="51" t="s">
        <v>103</v>
      </c>
      <c r="B121" s="52"/>
      <c r="C121" s="52"/>
      <c r="D121" s="53" t="n">
        <v>0</v>
      </c>
      <c r="E121" s="53" t="n">
        <v>0</v>
      </c>
      <c r="F121" s="53" t="n">
        <v>0.5842</v>
      </c>
      <c r="G121" s="53" t="n">
        <v>0</v>
      </c>
      <c r="H121" s="54" t="n">
        <f aca="false">SUM(D121,E121,F121,G121)</f>
        <v>0.5842</v>
      </c>
      <c r="I121" s="53" t="n">
        <v>3.1464</v>
      </c>
      <c r="J121" s="53" t="n">
        <v>8.46998</v>
      </c>
    </row>
    <row r="122" customFormat="false" ht="15.75" hidden="false" customHeight="false" outlineLevel="0" collapsed="false">
      <c r="A122" s="55" t="s">
        <v>104</v>
      </c>
      <c r="B122" s="56"/>
      <c r="C122" s="56"/>
      <c r="D122" s="57" t="n">
        <v>0</v>
      </c>
      <c r="E122" s="57" t="n">
        <v>0</v>
      </c>
      <c r="F122" s="57" t="n">
        <v>9.8946</v>
      </c>
      <c r="G122" s="57" t="n">
        <v>0</v>
      </c>
      <c r="H122" s="58" t="n">
        <f aca="false">SUM(D122,E122,F122,G122)</f>
        <v>9.8946</v>
      </c>
      <c r="I122" s="57" t="n">
        <v>10.8744</v>
      </c>
      <c r="J122" s="57" t="n">
        <v>0</v>
      </c>
    </row>
    <row r="123" customFormat="false" ht="15.75" hidden="false" customHeight="false" outlineLevel="0" collapsed="false">
      <c r="A123" s="59" t="s">
        <v>37</v>
      </c>
      <c r="B123" s="60"/>
      <c r="C123" s="60"/>
      <c r="D123" s="61" t="n">
        <f aca="false">SUM(D111,D112,D113,D114,D115,D116,D117,D118,D119,D120,D121,D122)</f>
        <v>10.09</v>
      </c>
      <c r="E123" s="61" t="n">
        <f aca="false">SUM(E111,E112,E113,E114,E115,E116,E117,E118,E119,E120,E121,E122)</f>
        <v>0</v>
      </c>
      <c r="F123" s="61" t="n">
        <f aca="false">SUM(F111,F112,F113,F114,F115,F116,F117,F118,F119,F120,F121,F122)</f>
        <v>23.6716</v>
      </c>
      <c r="G123" s="61" t="n">
        <f aca="false">SUM(G111,G112,G113,G114,G115,G116,G117,G118,G119,G120,G121,G122)</f>
        <v>0</v>
      </c>
      <c r="H123" s="62" t="n">
        <f aca="false">SUM(H111,H112,H113,H114,H115,H116,H117,H118,H119,H120,H121,H122)</f>
        <v>33.7616</v>
      </c>
      <c r="I123" s="57" t="n">
        <f aca="false">SUM(I111,I112,I113,I114,I115,I116,I117,I118,I119,I120,I121,I122)</f>
        <v>56.2286</v>
      </c>
      <c r="J123" s="57" t="n">
        <f aca="false">SUM(J111,J112,J113,J114,J115,J116,J117,J118,J119,J120,J121,J122)</f>
        <v>20.56564</v>
      </c>
    </row>
    <row r="125" customFormat="false" ht="15.75" hidden="false" customHeight="false" outlineLevel="0" collapsed="false">
      <c r="A125" s="47" t="s">
        <v>105</v>
      </c>
      <c r="B125" s="48"/>
      <c r="C125" s="48"/>
      <c r="D125" s="48"/>
      <c r="E125" s="48"/>
      <c r="F125" s="48"/>
      <c r="G125" s="48"/>
      <c r="H125" s="49"/>
      <c r="I125" s="50"/>
      <c r="J125" s="50"/>
    </row>
    <row r="126" customFormat="false" ht="15.75" hidden="false" customHeight="false" outlineLevel="0" collapsed="false">
      <c r="A126" s="51" t="s">
        <v>106</v>
      </c>
      <c r="B126" s="52"/>
      <c r="C126" s="52"/>
      <c r="D126" s="53" t="n">
        <v>90.61</v>
      </c>
      <c r="E126" s="53" t="n">
        <v>0</v>
      </c>
      <c r="F126" s="53" t="n">
        <v>78.0804</v>
      </c>
      <c r="G126" s="53" t="n">
        <v>0</v>
      </c>
      <c r="H126" s="54" t="n">
        <f aca="false">SUM(D126,E126,F126,G126)</f>
        <v>168.6904</v>
      </c>
      <c r="I126" s="53" t="n">
        <v>131.3714</v>
      </c>
      <c r="J126" s="53" t="n">
        <v>173.44048</v>
      </c>
      <c r="K126" s="52"/>
      <c r="L126" s="52"/>
    </row>
    <row r="127" customFormat="false" ht="15.75" hidden="false" customHeight="false" outlineLevel="0" collapsed="false">
      <c r="A127" s="59" t="s">
        <v>37</v>
      </c>
      <c r="B127" s="60"/>
      <c r="C127" s="60"/>
      <c r="D127" s="61" t="n">
        <f aca="false">D126</f>
        <v>90.61</v>
      </c>
      <c r="E127" s="61" t="n">
        <f aca="false">E126</f>
        <v>0</v>
      </c>
      <c r="F127" s="61" t="n">
        <f aca="false">F126</f>
        <v>78.0804</v>
      </c>
      <c r="G127" s="61" t="n">
        <f aca="false">G126</f>
        <v>0</v>
      </c>
      <c r="H127" s="62" t="n">
        <f aca="false">H126</f>
        <v>168.6904</v>
      </c>
      <c r="I127" s="57" t="n">
        <f aca="false">I126</f>
        <v>131.3714</v>
      </c>
      <c r="J127" s="57" t="n">
        <f aca="false">J126</f>
        <v>173.44048</v>
      </c>
    </row>
    <row r="129" customFormat="false" ht="15.75" hidden="false" customHeight="false" outlineLevel="0" collapsed="false">
      <c r="A129" s="47" t="s">
        <v>36</v>
      </c>
      <c r="B129" s="48"/>
      <c r="C129" s="48"/>
      <c r="D129" s="48"/>
      <c r="E129" s="48"/>
      <c r="F129" s="48"/>
      <c r="G129" s="48"/>
      <c r="H129" s="49"/>
      <c r="I129" s="50"/>
      <c r="J129" s="50"/>
    </row>
    <row r="130" customFormat="false" ht="15.75" hidden="false" customHeight="false" outlineLevel="0" collapsed="false">
      <c r="A130" s="51" t="s">
        <v>15</v>
      </c>
      <c r="B130" s="52"/>
      <c r="C130" s="52"/>
      <c r="D130" s="53" t="n">
        <v>0</v>
      </c>
      <c r="E130" s="53" t="n">
        <v>0</v>
      </c>
      <c r="F130" s="53" t="n">
        <v>0.2668</v>
      </c>
      <c r="G130" s="53" t="n">
        <v>3.71</v>
      </c>
      <c r="H130" s="54" t="n">
        <f aca="false">SUM(D130,E130,F130,G130)</f>
        <v>3.9768</v>
      </c>
      <c r="I130" s="53" t="n">
        <v>0.1196</v>
      </c>
      <c r="J130" s="53" t="n">
        <v>0.34454</v>
      </c>
      <c r="K130" s="52"/>
      <c r="L130" s="52"/>
    </row>
    <row r="131" customFormat="false" ht="15.75" hidden="false" customHeight="false" outlineLevel="0" collapsed="false">
      <c r="A131" s="59" t="s">
        <v>37</v>
      </c>
      <c r="B131" s="60"/>
      <c r="C131" s="60"/>
      <c r="D131" s="61" t="n">
        <f aca="false">D130</f>
        <v>0</v>
      </c>
      <c r="E131" s="61" t="n">
        <f aca="false">E130</f>
        <v>0</v>
      </c>
      <c r="F131" s="61" t="n">
        <f aca="false">F130</f>
        <v>0.2668</v>
      </c>
      <c r="G131" s="61" t="n">
        <f aca="false">G130</f>
        <v>3.71</v>
      </c>
      <c r="H131" s="62" t="n">
        <f aca="false">H130</f>
        <v>3.9768</v>
      </c>
      <c r="I131" s="57" t="n">
        <f aca="false">I130</f>
        <v>0.1196</v>
      </c>
      <c r="J131" s="57" t="n">
        <f aca="false">J130</f>
        <v>0.34454</v>
      </c>
    </row>
    <row r="133" customFormat="false" ht="33.95" hidden="false" customHeight="true" outlineLevel="0" collapsed="false">
      <c r="A133" s="63" t="s">
        <v>108</v>
      </c>
      <c r="B133" s="64"/>
      <c r="C133" s="64"/>
      <c r="D133" s="65" t="n">
        <f aca="false">SUM(D21,D32,D45,D50,D69,D91,D103,D108,D123,D127,D131)</f>
        <v>673.67188</v>
      </c>
      <c r="E133" s="65" t="n">
        <f aca="false">SUM(E21,E32,E45,E50,E69,E91,E103,E108,E123,E127,E131)</f>
        <v>0</v>
      </c>
      <c r="F133" s="65" t="n">
        <f aca="false">SUM(F21,F32,F45,F50,F69,F91,F103,F108,F123,F127,F131)</f>
        <v>149.2194</v>
      </c>
      <c r="G133" s="65" t="n">
        <f aca="false">SUM(G21,G32,G45,G50,G69,G91,G103,G108,G123,G127,G131)</f>
        <v>260.28616</v>
      </c>
      <c r="H133" s="65" t="n">
        <f aca="false">SUM(H21,H32,H45,H50,H69,H91,H103,H108,H123,H127,H131)</f>
        <v>1083.17744</v>
      </c>
      <c r="I133" s="65" t="n">
        <f aca="false">SUM(I21,I32,I45,I50,I69,I91,I103,I108,I123,I127,I131)</f>
        <v>932.05432</v>
      </c>
      <c r="J133" s="66" t="n">
        <f aca="false">SUM(J21,J32,J45,J50,J69,J91,J103,J108,J123,J127,J131)</f>
        <v>994.16988</v>
      </c>
    </row>
    <row r="135" customFormat="false" ht="15" hidden="false" customHeight="false" outlineLevel="0" collapsed="false">
      <c r="A135" s="67" t="s">
        <v>109</v>
      </c>
      <c r="B135" s="68"/>
      <c r="C135" s="68"/>
      <c r="D135" s="69" t="n">
        <v>454.82496</v>
      </c>
      <c r="E135" s="69" t="n">
        <v>0</v>
      </c>
      <c r="F135" s="69" t="n">
        <v>221.2784</v>
      </c>
      <c r="G135" s="69" t="n">
        <v>255.95096</v>
      </c>
      <c r="I135" s="70" t="s">
        <v>110</v>
      </c>
      <c r="J135" s="70" t="s">
        <v>110</v>
      </c>
    </row>
    <row r="136" s="73" customFormat="true" ht="15" hidden="false" customHeight="false" outlineLevel="0" collapsed="false">
      <c r="A136" s="71" t="s">
        <v>111</v>
      </c>
      <c r="B136" s="72"/>
      <c r="C136" s="72"/>
      <c r="D136" s="72" t="n">
        <f aca="false">IF(OR(D135=0,D135="-"),"-",IF(D133="-",(0-D135)/D135,(D133-D135)/D135))</f>
        <v>0.481167348423446</v>
      </c>
      <c r="E136" s="72" t="str">
        <f aca="false">IF(OR(E135=0,E135="-"),"-",IF(E133="-",(0-E135)/E135,(E133-E135)/E135))</f>
        <v>-</v>
      </c>
      <c r="F136" s="72" t="n">
        <f aca="false">IF(OR(F135=0,F135="-"),"-",IF(F133="-",(0-F135)/F135,(F133-F135)/F135))</f>
        <v>-0.325648594711459</v>
      </c>
      <c r="G136" s="72" t="n">
        <f aca="false">IF(OR(G135=0,G135="-"),"-",IF(G133="-",(0-G135)/G135,(G133-G135)/G135))</f>
        <v>0.0169376196127568</v>
      </c>
      <c r="I136" s="74" t="s">
        <v>112</v>
      </c>
      <c r="J136" s="74" t="s">
        <v>113</v>
      </c>
    </row>
    <row r="137" customFormat="false" ht="15" hidden="false" customHeight="false" outlineLevel="0" collapsed="false">
      <c r="A137" s="67" t="s">
        <v>114</v>
      </c>
      <c r="B137" s="68"/>
      <c r="C137" s="68"/>
      <c r="D137" s="69" t="n">
        <v>544.816</v>
      </c>
      <c r="E137" s="69" t="n">
        <v>0</v>
      </c>
      <c r="F137" s="69" t="n">
        <v>125.62784</v>
      </c>
      <c r="G137" s="69" t="n">
        <v>323.72604</v>
      </c>
      <c r="I137" s="75" t="n">
        <f aca="false">IF(OR(I133=0,I133="-"),"-",IF(H133="-",(0-I133)/I133,(H133-I133)/I133))</f>
        <v>0.162139820348668</v>
      </c>
      <c r="J137" s="75" t="n">
        <f aca="false">IF(OR(J133=0,J133="-"),"-",IF(I133="-",(0-J133)/J133,(I133-J133)/J133))</f>
        <v>-0.0624798248766097</v>
      </c>
    </row>
    <row r="138" s="73" customFormat="true" ht="15" hidden="false" customHeight="false" outlineLevel="0" collapsed="false">
      <c r="A138" s="72" t="s">
        <v>115</v>
      </c>
      <c r="B138" s="72"/>
      <c r="C138" s="72"/>
      <c r="D138" s="72" t="n">
        <f aca="false">IF(OR(D137=0,D137="-"),"-",IF(D135="-",(0-D137)/D137,(D135-D137)/D137))</f>
        <v>-0.165176940471646</v>
      </c>
      <c r="E138" s="72" t="str">
        <f aca="false">IF(OR(E137=0,E137="-"),"-",IF(E135="-",(0-E137)/E137,(E135-E137)/E137))</f>
        <v>-</v>
      </c>
      <c r="F138" s="72" t="n">
        <f aca="false">IF(OR(F137=0,F137="-"),"-",IF(F135="-",(0-F137)/F137,(F135-F137)/F137))</f>
        <v>0.761380280039838</v>
      </c>
      <c r="G138" s="72" t="n">
        <f aca="false">IF(OR(G137=0,G137="-"),"-",IF(G135="-",(0-G137)/G137,(G135-G137)/G137))</f>
        <v>-0.20935937065798</v>
      </c>
    </row>
  </sheetData>
  <mergeCells count="142">
    <mergeCell ref="A1:I1"/>
    <mergeCell ref="A2:I2"/>
    <mergeCell ref="A3:I3"/>
    <mergeCell ref="B5:B7"/>
    <mergeCell ref="C5:C7"/>
    <mergeCell ref="D5:D7"/>
    <mergeCell ref="E5:E7"/>
    <mergeCell ref="F5:F7"/>
    <mergeCell ref="G5:G7"/>
    <mergeCell ref="H5:H6"/>
    <mergeCell ref="I5:I6"/>
    <mergeCell ref="J5:J6"/>
    <mergeCell ref="B8:C8"/>
    <mergeCell ref="B9:C9"/>
    <mergeCell ref="K9:L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3:C23"/>
    <mergeCell ref="B24:C24"/>
    <mergeCell ref="K24:L24"/>
    <mergeCell ref="B25:C25"/>
    <mergeCell ref="B26:C26"/>
    <mergeCell ref="B27:C27"/>
    <mergeCell ref="B28:C28"/>
    <mergeCell ref="B29:C29"/>
    <mergeCell ref="B30:C30"/>
    <mergeCell ref="B31:C31"/>
    <mergeCell ref="B32:C32"/>
    <mergeCell ref="B34:C34"/>
    <mergeCell ref="B35:C35"/>
    <mergeCell ref="K35:L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C47"/>
    <mergeCell ref="B48:C48"/>
    <mergeCell ref="K48:L48"/>
    <mergeCell ref="B49:C49"/>
    <mergeCell ref="B50:C50"/>
    <mergeCell ref="B52:C52"/>
    <mergeCell ref="B53:C53"/>
    <mergeCell ref="K53:L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1:C71"/>
    <mergeCell ref="B72:C72"/>
    <mergeCell ref="K72:L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3:C93"/>
    <mergeCell ref="B94:C94"/>
    <mergeCell ref="K94:L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5:C105"/>
    <mergeCell ref="B106:C106"/>
    <mergeCell ref="K106:L106"/>
    <mergeCell ref="B107:C107"/>
    <mergeCell ref="B108:C108"/>
    <mergeCell ref="B110:C110"/>
    <mergeCell ref="B111:C111"/>
    <mergeCell ref="K111:L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5:C125"/>
    <mergeCell ref="B126:C126"/>
    <mergeCell ref="K126:L126"/>
    <mergeCell ref="B127:C127"/>
    <mergeCell ref="B129:C129"/>
    <mergeCell ref="B130:C130"/>
    <mergeCell ref="K130:L130"/>
    <mergeCell ref="B131:C131"/>
    <mergeCell ref="B133:C133"/>
    <mergeCell ref="B135:C135"/>
    <mergeCell ref="B136:C136"/>
    <mergeCell ref="B137:C137"/>
    <mergeCell ref="B138:C1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G1" activeCellId="0" sqref="AG1"/>
    </sheetView>
  </sheetViews>
  <sheetFormatPr defaultRowHeight="15"/>
  <cols>
    <col collapsed="false" hidden="false" max="1" min="1" style="0" width="34.8582995951417"/>
    <col collapsed="false" hidden="false" max="2" min="2" style="0" width="1.28744939271255"/>
    <col collapsed="false" hidden="false" max="3" min="3" style="0" width="7.57085020242915"/>
    <col collapsed="false" hidden="false" max="4" min="4" style="0" width="1"/>
    <col collapsed="false" hidden="false" max="5" min="5" style="0" width="7.57085020242915"/>
    <col collapsed="false" hidden="false" max="6" min="6" style="0" width="1"/>
    <col collapsed="false" hidden="false" max="7" min="7" style="0" width="7.57085020242915"/>
    <col collapsed="false" hidden="false" max="8" min="8" style="0" width="1"/>
    <col collapsed="false" hidden="false" max="9" min="9" style="0" width="8.71255060728745"/>
    <col collapsed="false" hidden="false" max="10" min="10" style="0" width="0.42914979757085"/>
    <col collapsed="false" hidden="false" max="11" min="11" style="0" width="7.57085020242915"/>
    <col collapsed="false" hidden="false" max="12" min="12" style="0" width="1"/>
    <col collapsed="false" hidden="false" max="13" min="13" style="0" width="7.57085020242915"/>
    <col collapsed="false" hidden="false" max="14" min="14" style="0" width="1"/>
    <col collapsed="false" hidden="false" max="15" min="15" style="0" width="7.57085020242915"/>
    <col collapsed="false" hidden="false" max="16" min="16" style="0" width="1"/>
    <col collapsed="false" hidden="false" max="17" min="17" style="0" width="8.71255060728745"/>
    <col collapsed="false" hidden="false" max="18" min="18" style="0" width="0.42914979757085"/>
    <col collapsed="false" hidden="false" max="19" min="19" style="0" width="7.57085020242915"/>
    <col collapsed="false" hidden="false" max="20" min="20" style="0" width="1"/>
    <col collapsed="false" hidden="false" max="21" min="21" style="0" width="7.57085020242915"/>
    <col collapsed="false" hidden="false" max="22" min="22" style="0" width="1"/>
    <col collapsed="false" hidden="false" max="23" min="23" style="0" width="7.57085020242915"/>
    <col collapsed="false" hidden="false" max="24" min="24" style="0" width="1"/>
    <col collapsed="false" hidden="false" max="25" min="25" style="0" width="8.71255060728745"/>
    <col collapsed="false" hidden="false" max="26" min="26" style="0" width="0.42914979757085"/>
    <col collapsed="false" hidden="false" max="27" min="27" style="0" width="7.57085020242915"/>
    <col collapsed="false" hidden="false" max="28" min="28" style="0" width="2"/>
    <col collapsed="false" hidden="false" max="29" min="29" style="0" width="7.57085020242915"/>
    <col collapsed="false" hidden="false" max="30" min="30" style="0" width="2"/>
    <col collapsed="false" hidden="false" max="31" min="31" style="0" width="7.57085020242915"/>
    <col collapsed="false" hidden="false" max="32" min="32" style="0" width="1"/>
    <col collapsed="false" hidden="false" max="33" min="33" style="0" width="8.71255060728745"/>
    <col collapsed="false" hidden="false" max="1025" min="34" style="0" width="9.1417004048583"/>
  </cols>
  <sheetData>
    <row r="1" customFormat="false" ht="23.25" hidden="false" customHeight="false" outlineLevel="0" collapsed="false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9" t="s">
        <v>1</v>
      </c>
    </row>
    <row r="2" customFormat="false" ht="18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</row>
    <row r="3" customFormat="false" ht="18" hidden="false" customHeight="false" outlineLevel="0" collapsed="false">
      <c r="A3" s="3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"/>
    </row>
    <row r="5" customFormat="false" ht="18.75" hidden="false" customHeight="false" outlineLevel="0" collapsed="false">
      <c r="A5" s="5"/>
      <c r="B5" s="5"/>
      <c r="C5" s="76" t="s">
        <v>4</v>
      </c>
      <c r="D5" s="76"/>
      <c r="E5" s="76"/>
      <c r="F5" s="76"/>
      <c r="G5" s="76"/>
      <c r="H5" s="76"/>
      <c r="I5" s="76"/>
      <c r="J5" s="5"/>
      <c r="K5" s="76" t="s">
        <v>5</v>
      </c>
      <c r="L5" s="76"/>
      <c r="M5" s="76"/>
      <c r="N5" s="76"/>
      <c r="O5" s="76"/>
      <c r="P5" s="76"/>
      <c r="Q5" s="76"/>
      <c r="R5" s="5"/>
      <c r="S5" s="76" t="s">
        <v>6</v>
      </c>
      <c r="T5" s="76"/>
      <c r="U5" s="76"/>
      <c r="V5" s="76"/>
      <c r="W5" s="76"/>
      <c r="X5" s="76"/>
      <c r="Y5" s="76"/>
      <c r="Z5" s="5"/>
      <c r="AA5" s="76" t="s">
        <v>7</v>
      </c>
      <c r="AB5" s="76"/>
      <c r="AC5" s="76"/>
      <c r="AD5" s="76"/>
      <c r="AE5" s="76"/>
      <c r="AF5" s="76"/>
      <c r="AG5" s="76"/>
    </row>
    <row r="6" customFormat="false" ht="33.95" hidden="false" customHeight="true" outlineLevel="0" collapsed="false">
      <c r="A6" s="7" t="s">
        <v>8</v>
      </c>
      <c r="C6" s="8" t="n">
        <v>2014</v>
      </c>
      <c r="D6" s="8"/>
      <c r="E6" s="9" t="n">
        <v>2015</v>
      </c>
      <c r="F6" s="9"/>
      <c r="G6" s="10" t="n">
        <v>2016</v>
      </c>
      <c r="H6" s="10"/>
      <c r="I6" s="11" t="s">
        <v>9</v>
      </c>
      <c r="K6" s="8" t="n">
        <v>2014</v>
      </c>
      <c r="L6" s="8"/>
      <c r="M6" s="9" t="n">
        <v>2015</v>
      </c>
      <c r="N6" s="9"/>
      <c r="O6" s="10" t="n">
        <v>2016</v>
      </c>
      <c r="P6" s="10"/>
      <c r="Q6" s="11" t="s">
        <v>9</v>
      </c>
      <c r="S6" s="8" t="n">
        <v>2014</v>
      </c>
      <c r="T6" s="8"/>
      <c r="U6" s="9" t="n">
        <v>2015</v>
      </c>
      <c r="V6" s="9"/>
      <c r="W6" s="10" t="n">
        <v>2016</v>
      </c>
      <c r="X6" s="10"/>
      <c r="Y6" s="11" t="s">
        <v>9</v>
      </c>
      <c r="AA6" s="8" t="n">
        <v>2014</v>
      </c>
      <c r="AB6" s="8"/>
      <c r="AC6" s="9" t="n">
        <v>2015</v>
      </c>
      <c r="AD6" s="9"/>
      <c r="AE6" s="10" t="n">
        <v>2016</v>
      </c>
      <c r="AF6" s="10"/>
      <c r="AG6" s="11" t="s">
        <v>9</v>
      </c>
    </row>
    <row r="7" customFormat="false" ht="15" hidden="false" customHeight="false" outlineLevel="0" collapsed="false">
      <c r="A7" s="12" t="s">
        <v>10</v>
      </c>
      <c r="B7" s="13"/>
      <c r="C7" s="14" t="n">
        <v>1158.79643</v>
      </c>
      <c r="D7" s="15"/>
      <c r="E7" s="14" t="n">
        <v>1112.003845</v>
      </c>
      <c r="F7" s="15"/>
      <c r="G7" s="16" t="n">
        <v>934.59244</v>
      </c>
      <c r="H7" s="15"/>
      <c r="I7" s="17" t="n">
        <f aca="false">IF(OR(E7=0,E7="-"),"-",IF(G7="-",(0-E7)/E7,(G7-E7)/E7))</f>
        <v>-0.159542078741643</v>
      </c>
      <c r="K7" s="14" t="n">
        <v>1132.11712</v>
      </c>
      <c r="L7" s="15"/>
      <c r="M7" s="14" t="n">
        <v>1055.844905</v>
      </c>
      <c r="N7" s="15"/>
      <c r="O7" s="16" t="n">
        <v>986.88074</v>
      </c>
      <c r="P7" s="15"/>
      <c r="Q7" s="17" t="n">
        <f aca="false">IF(OR(M7=0,M7="-"),"-",IF(O7="-",(0-M7)/M7,(O7-M7)/M7))</f>
        <v>-0.0653165674934047</v>
      </c>
      <c r="S7" s="14" t="n">
        <v>338.85537</v>
      </c>
      <c r="T7" s="15"/>
      <c r="U7" s="14" t="n">
        <v>354.641105</v>
      </c>
      <c r="V7" s="15"/>
      <c r="W7" s="16" t="n">
        <v>352.20226</v>
      </c>
      <c r="X7" s="15"/>
      <c r="Y7" s="17" t="n">
        <f aca="false">IF(OR(U7=0,U7="-"),"-",IF(W7="-",(0-U7)/U7,(W7-U7)/U7))</f>
        <v>-0.00687693830640404</v>
      </c>
      <c r="AA7" s="14" t="n">
        <v>793.26175</v>
      </c>
      <c r="AB7" s="15"/>
      <c r="AC7" s="14" t="n">
        <v>701.2038</v>
      </c>
      <c r="AD7" s="15"/>
      <c r="AE7" s="16" t="n">
        <v>634.67848</v>
      </c>
      <c r="AF7" s="15"/>
      <c r="AG7" s="17" t="n">
        <f aca="false">IF(OR(AC7=0,AC7="-"),"-",IF(AE7="-",(0-AC7)/AC7,(AE7-AC7)/AC7))</f>
        <v>-0.0948730169460005</v>
      </c>
    </row>
    <row r="8" customFormat="false" ht="15" hidden="false" customHeight="false" outlineLevel="0" collapsed="false">
      <c r="A8" s="18" t="s">
        <v>11</v>
      </c>
      <c r="B8" s="19"/>
      <c r="C8" s="20" t="n">
        <v>0</v>
      </c>
      <c r="D8" s="21"/>
      <c r="E8" s="20" t="n">
        <v>0</v>
      </c>
      <c r="F8" s="21"/>
      <c r="G8" s="22" t="n">
        <v>0</v>
      </c>
      <c r="H8" s="21"/>
      <c r="I8" s="23" t="str">
        <f aca="false">IF(OR(E8=0,E8="-"),"-",IF(G8="-",(0-E8)/E8,(G8-E8)/E8))</f>
        <v>-</v>
      </c>
      <c r="K8" s="20" t="n">
        <v>0</v>
      </c>
      <c r="L8" s="21"/>
      <c r="M8" s="20" t="n">
        <v>0</v>
      </c>
      <c r="N8" s="21"/>
      <c r="O8" s="22" t="n">
        <v>0</v>
      </c>
      <c r="P8" s="21"/>
      <c r="Q8" s="23" t="str">
        <f aca="false">IF(OR(M8=0,M8="-"),"-",IF(O8="-",(0-M8)/M8,(O8-M8)/M8))</f>
        <v>-</v>
      </c>
      <c r="S8" s="20" t="n">
        <v>0</v>
      </c>
      <c r="T8" s="21"/>
      <c r="U8" s="20" t="n">
        <v>0</v>
      </c>
      <c r="V8" s="21"/>
      <c r="W8" s="22" t="n">
        <v>0</v>
      </c>
      <c r="X8" s="21"/>
      <c r="Y8" s="23" t="str">
        <f aca="false">IF(OR(U8=0,U8="-"),"-",IF(W8="-",(0-U8)/U8,(W8-U8)/U8))</f>
        <v>-</v>
      </c>
      <c r="AA8" s="20" t="n">
        <v>0</v>
      </c>
      <c r="AB8" s="21"/>
      <c r="AC8" s="20" t="n">
        <v>0</v>
      </c>
      <c r="AD8" s="21"/>
      <c r="AE8" s="22" t="n">
        <v>0</v>
      </c>
      <c r="AF8" s="21"/>
      <c r="AG8" s="23" t="str">
        <f aca="false">IF(OR(AC8=0,AC8="-"),"-",IF(AE8="-",(0-AC8)/AC8,(AE8-AC8)/AC8))</f>
        <v>-</v>
      </c>
    </row>
    <row r="9" customFormat="false" ht="15" hidden="false" customHeight="false" outlineLevel="0" collapsed="false">
      <c r="A9" s="24" t="s">
        <v>12</v>
      </c>
      <c r="B9" s="25"/>
      <c r="C9" s="26" t="n">
        <v>1685.44</v>
      </c>
      <c r="D9" s="27"/>
      <c r="E9" s="26" t="n">
        <v>1974.32</v>
      </c>
      <c r="F9" s="27"/>
      <c r="G9" s="28" t="n">
        <v>1904.4</v>
      </c>
      <c r="H9" s="27"/>
      <c r="I9" s="29" t="n">
        <f aca="false">IF(OR(E9=0,E9="-"),"-",IF(G9="-",(0-E9)/E9,(G9-E9)/E9))</f>
        <v>-0.0354147250698974</v>
      </c>
      <c r="K9" s="26" t="n">
        <v>1685.44</v>
      </c>
      <c r="L9" s="27"/>
      <c r="M9" s="26" t="n">
        <v>1974.32</v>
      </c>
      <c r="N9" s="27"/>
      <c r="O9" s="28" t="n">
        <v>1904.4</v>
      </c>
      <c r="P9" s="27"/>
      <c r="Q9" s="29" t="n">
        <f aca="false">IF(OR(M9=0,M9="-"),"-",IF(O9="-",(0-M9)/M9,(O9-M9)/M9))</f>
        <v>-0.0354147250698974</v>
      </c>
      <c r="S9" s="26" t="n">
        <v>1398.561</v>
      </c>
      <c r="T9" s="27"/>
      <c r="U9" s="26" t="n">
        <v>1544.0268</v>
      </c>
      <c r="V9" s="27"/>
      <c r="W9" s="28" t="n">
        <v>1645.0612</v>
      </c>
      <c r="X9" s="27"/>
      <c r="Y9" s="29" t="n">
        <f aca="false">IF(OR(U9=0,U9="-"),"-",IF(W9="-",(0-U9)/U9,(W9-U9)/U9))</f>
        <v>0.0654356517645937</v>
      </c>
      <c r="AA9" s="26" t="n">
        <v>286.879</v>
      </c>
      <c r="AB9" s="27" t="s">
        <v>14</v>
      </c>
      <c r="AC9" s="26" t="n">
        <v>430.2932</v>
      </c>
      <c r="AD9" s="27" t="s">
        <v>14</v>
      </c>
      <c r="AE9" s="28" t="n">
        <v>259.3388</v>
      </c>
      <c r="AF9" s="27"/>
      <c r="AG9" s="29" t="n">
        <f aca="false">IF(OR(AC9=0,AC9="-"),"-",IF(AE9="-",(0-AC9)/AC9,(AE9-AC9)/AC9))</f>
        <v>-0.397297470654893</v>
      </c>
    </row>
    <row r="10" customFormat="false" ht="15" hidden="false" customHeight="false" outlineLevel="0" collapsed="false">
      <c r="A10" s="30" t="s">
        <v>15</v>
      </c>
      <c r="B10" s="31"/>
      <c r="C10" s="32" t="n">
        <v>253.51044</v>
      </c>
      <c r="D10" s="33"/>
      <c r="E10" s="32" t="n">
        <v>331.41006</v>
      </c>
      <c r="F10" s="33"/>
      <c r="G10" s="34" t="n">
        <v>392.71768</v>
      </c>
      <c r="H10" s="33"/>
      <c r="I10" s="35" t="n">
        <f aca="false">IF(OR(E10=0,E10="-"),"-",IF(G10="-",(0-E10)/E10,(G10-E10)/E10))</f>
        <v>0.184990220272734</v>
      </c>
      <c r="K10" s="32" t="n">
        <v>240.17896</v>
      </c>
      <c r="L10" s="33"/>
      <c r="M10" s="32" t="n">
        <v>338.38662</v>
      </c>
      <c r="N10" s="33"/>
      <c r="O10" s="34" t="n">
        <v>430.75354</v>
      </c>
      <c r="P10" s="33"/>
      <c r="Q10" s="35" t="n">
        <f aca="false">IF(OR(M10=0,M10="-"),"-",IF(O10="-",(0-M10)/M10,(O10-M10)/M10))</f>
        <v>0.272962683926451</v>
      </c>
      <c r="S10" s="32" t="n">
        <v>68.3571</v>
      </c>
      <c r="T10" s="33"/>
      <c r="U10" s="32" t="n">
        <v>57.43658</v>
      </c>
      <c r="V10" s="33"/>
      <c r="W10" s="34" t="n">
        <v>42.65674</v>
      </c>
      <c r="X10" s="33"/>
      <c r="Y10" s="35" t="n">
        <f aca="false">IF(OR(U10=0,U10="-"),"-",IF(W10="-",(0-U10)/U10,(W10-U10)/U10))</f>
        <v>-0.257324513402434</v>
      </c>
      <c r="AA10" s="32" t="n">
        <v>171.82186</v>
      </c>
      <c r="AB10" s="33"/>
      <c r="AC10" s="32" t="n">
        <v>280.95004</v>
      </c>
      <c r="AD10" s="33"/>
      <c r="AE10" s="34" t="n">
        <v>388.0968</v>
      </c>
      <c r="AF10" s="33"/>
      <c r="AG10" s="35" t="n">
        <f aca="false">IF(OR(AC10=0,AC10="-"),"-",IF(AE10="-",(0-AC10)/AC10,(AE10-AC10)/AC10))</f>
        <v>0.381373001406228</v>
      </c>
    </row>
    <row r="12" customFormat="false" ht="18" hidden="false" customHeight="false" outlineLevel="0" collapsed="false">
      <c r="A12" s="36" t="s">
        <v>16</v>
      </c>
      <c r="B12" s="37"/>
      <c r="C12" s="38" t="n">
        <f aca="false">C7+C8+C9+C10</f>
        <v>3097.74687</v>
      </c>
      <c r="D12" s="39"/>
      <c r="E12" s="38" t="n">
        <f aca="false">E7+E8+E9+E10</f>
        <v>3417.733905</v>
      </c>
      <c r="F12" s="39"/>
      <c r="G12" s="40" t="n">
        <f aca="false">G7+G8+G9+G10</f>
        <v>3231.71012</v>
      </c>
      <c r="H12" s="39"/>
      <c r="I12" s="41" t="n">
        <f aca="false">IF(E12*1=0,"-",(G12-E12)/E12)</f>
        <v>-0.0544289842833743</v>
      </c>
      <c r="K12" s="38" t="n">
        <f aca="false">K7+K8+K9+K10</f>
        <v>3057.73608</v>
      </c>
      <c r="L12" s="39"/>
      <c r="M12" s="38" t="n">
        <f aca="false">M7+M8+M9+M10</f>
        <v>3368.551525</v>
      </c>
      <c r="N12" s="39"/>
      <c r="O12" s="40" t="n">
        <f aca="false">O7+O8+O9+O10</f>
        <v>3322.03428</v>
      </c>
      <c r="P12" s="39"/>
      <c r="Q12" s="41" t="n">
        <f aca="false">IF(M12*1=0,"-",(O12-M12)/M12)</f>
        <v>-0.0138092722212404</v>
      </c>
      <c r="S12" s="38" t="n">
        <f aca="false">S7+S8+S9+S10</f>
        <v>1805.77347</v>
      </c>
      <c r="T12" s="39"/>
      <c r="U12" s="38" t="n">
        <f aca="false">U7+U8+U9+U10</f>
        <v>1956.104485</v>
      </c>
      <c r="V12" s="39"/>
      <c r="W12" s="40" t="n">
        <f aca="false">W7+W8+W9+W10</f>
        <v>2039.9202</v>
      </c>
      <c r="X12" s="39"/>
      <c r="Y12" s="41" t="n">
        <f aca="false">IF(U12*1=0,"-",(W12-U12)/U12)</f>
        <v>0.0428482811847343</v>
      </c>
      <c r="AA12" s="38" t="n">
        <f aca="false">AA7+AA8+AA9+AA10</f>
        <v>1251.96261</v>
      </c>
      <c r="AB12" s="39"/>
      <c r="AC12" s="38" t="n">
        <f aca="false">AC7+AC8+AC9+AC10</f>
        <v>1412.44704</v>
      </c>
      <c r="AD12" s="39"/>
      <c r="AE12" s="40" t="n">
        <f aca="false">AE7+AE8+AE9+AE10</f>
        <v>1282.11408</v>
      </c>
      <c r="AF12" s="39"/>
      <c r="AG12" s="41" t="n">
        <f aca="false">IF(AC12*1=0,"-",(AE12-AC12)/AC12)</f>
        <v>-0.0922745818491007</v>
      </c>
    </row>
  </sheetData>
  <mergeCells count="19">
    <mergeCell ref="A1:AF1"/>
    <mergeCell ref="A2:AF2"/>
    <mergeCell ref="A3:AF3"/>
    <mergeCell ref="C5:I5"/>
    <mergeCell ref="K5:Q5"/>
    <mergeCell ref="S5:Y5"/>
    <mergeCell ref="AA5:AG5"/>
    <mergeCell ref="C6:D6"/>
    <mergeCell ref="E6:F6"/>
    <mergeCell ref="G6:H6"/>
    <mergeCell ref="K6:L6"/>
    <mergeCell ref="M6:N6"/>
    <mergeCell ref="O6:P6"/>
    <mergeCell ref="S6:T6"/>
    <mergeCell ref="U6:V6"/>
    <mergeCell ref="W6:X6"/>
    <mergeCell ref="AA6:AB6"/>
    <mergeCell ref="AC6:AD6"/>
    <mergeCell ref="AE6:AF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2"/>
  <sheetViews>
    <sheetView windowProtection="false" showFormulas="false" showGridLines="true" showRowColHeaders="true" showZeros="true" rightToLeft="false" tabSelected="false" showOutlineSymbols="true" defaultGridColor="true" view="normal" topLeftCell="A124" colorId="64" zoomScale="100" zoomScaleNormal="100" zoomScalePageLayoutView="100" workbookViewId="0">
      <selection pane="topLeft" activeCell="H137" activeCellId="0" sqref="H137"/>
    </sheetView>
  </sheetViews>
  <sheetFormatPr defaultRowHeight="15"/>
  <cols>
    <col collapsed="false" hidden="false" max="1" min="1" style="0" width="23.8502024291498"/>
    <col collapsed="false" hidden="false" max="3" min="2" style="0" width="1.57085020242915"/>
    <col collapsed="false" hidden="false" max="7" min="4" style="0" width="8.1417004048583"/>
    <col collapsed="false" hidden="false" max="11" min="8" style="0" width="10.7125506072875"/>
    <col collapsed="false" hidden="false" max="1025" min="12" style="0" width="9.1417004048583"/>
  </cols>
  <sheetData>
    <row r="1" customFormat="false" ht="23.25" hidden="false" customHeight="false" outlineLevel="0" collapsed="false">
      <c r="A1" s="1" t="s">
        <v>147</v>
      </c>
      <c r="B1" s="1"/>
      <c r="C1" s="1"/>
      <c r="D1" s="1"/>
      <c r="E1" s="1"/>
      <c r="F1" s="1"/>
      <c r="G1" s="1"/>
      <c r="H1" s="1"/>
      <c r="I1" s="1"/>
      <c r="J1" s="2" t="s">
        <v>1</v>
      </c>
    </row>
    <row r="2" customFormat="false" ht="18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4"/>
    </row>
    <row r="3" customFormat="false" ht="18" hidden="false" customHeight="false" outlineLevel="0" collapsed="false">
      <c r="A3" s="3" t="s">
        <v>3</v>
      </c>
      <c r="B3" s="3"/>
      <c r="C3" s="3"/>
      <c r="D3" s="3"/>
      <c r="E3" s="3"/>
      <c r="F3" s="3"/>
      <c r="G3" s="3"/>
      <c r="H3" s="3"/>
      <c r="I3" s="3"/>
      <c r="J3" s="4"/>
    </row>
    <row r="5" customFormat="false" ht="51" hidden="false" customHeight="true" outlineLevel="0" collapsed="false">
      <c r="A5" s="7" t="s">
        <v>8</v>
      </c>
      <c r="B5" s="42" t="s">
        <v>18</v>
      </c>
      <c r="C5" s="42" t="s">
        <v>19</v>
      </c>
      <c r="D5" s="43" t="s">
        <v>148</v>
      </c>
      <c r="E5" s="43" t="s">
        <v>11</v>
      </c>
      <c r="F5" s="43" t="s">
        <v>12</v>
      </c>
      <c r="G5" s="43" t="s">
        <v>15</v>
      </c>
      <c r="H5" s="44" t="s">
        <v>20</v>
      </c>
      <c r="I5" s="44" t="s">
        <v>20</v>
      </c>
      <c r="J5" s="44" t="s">
        <v>20</v>
      </c>
    </row>
    <row r="6" customFormat="false" ht="15" hidden="false" customHeight="false" outlineLevel="0" collapsed="false">
      <c r="A6" s="45" t="s">
        <v>21</v>
      </c>
      <c r="B6" s="42"/>
      <c r="C6" s="42"/>
      <c r="D6" s="42"/>
      <c r="E6" s="42"/>
      <c r="F6" s="42"/>
      <c r="G6" s="42"/>
      <c r="H6" s="42"/>
      <c r="I6" s="42"/>
      <c r="J6" s="42"/>
    </row>
    <row r="7" customFormat="false" ht="15.75" hidden="false" customHeight="false" outlineLevel="0" collapsed="false">
      <c r="A7" s="45" t="s">
        <v>22</v>
      </c>
      <c r="B7" s="42"/>
      <c r="C7" s="42"/>
      <c r="D7" s="42"/>
      <c r="E7" s="42"/>
      <c r="F7" s="42"/>
      <c r="G7" s="42"/>
      <c r="H7" s="46" t="n">
        <v>2016</v>
      </c>
      <c r="I7" s="46" t="n">
        <v>2015</v>
      </c>
      <c r="J7" s="46" t="n">
        <v>2014</v>
      </c>
    </row>
    <row r="8" customFormat="false" ht="15.75" hidden="false" customHeight="false" outlineLevel="0" collapsed="false">
      <c r="A8" s="47" t="s">
        <v>23</v>
      </c>
      <c r="B8" s="48"/>
      <c r="C8" s="48"/>
      <c r="D8" s="48"/>
      <c r="E8" s="48"/>
      <c r="F8" s="48"/>
      <c r="G8" s="48"/>
      <c r="H8" s="49"/>
      <c r="I8" s="50"/>
      <c r="J8" s="50"/>
    </row>
    <row r="9" customFormat="false" ht="15.75" hidden="false" customHeight="false" outlineLevel="0" collapsed="false">
      <c r="A9" s="51" t="s">
        <v>118</v>
      </c>
      <c r="B9" s="52"/>
      <c r="C9" s="52"/>
      <c r="D9" s="53" t="n">
        <v>0</v>
      </c>
      <c r="E9" s="53" t="n">
        <v>0</v>
      </c>
      <c r="F9" s="53" t="n">
        <v>0</v>
      </c>
      <c r="G9" s="53" t="n">
        <v>3.02818</v>
      </c>
      <c r="H9" s="54" t="n">
        <f aca="false">SUM(D9,E9,F9,G9)</f>
        <v>3.02818</v>
      </c>
      <c r="I9" s="53" t="n">
        <v>4.48706</v>
      </c>
      <c r="J9" s="53" t="n">
        <v>0.59018</v>
      </c>
      <c r="K9" s="52"/>
      <c r="L9" s="52"/>
    </row>
    <row r="10" customFormat="false" ht="15.75" hidden="false" customHeight="false" outlineLevel="0" collapsed="false">
      <c r="A10" s="55" t="s">
        <v>24</v>
      </c>
      <c r="B10" s="56"/>
      <c r="C10" s="56"/>
      <c r="D10" s="57" t="n">
        <v>4.894</v>
      </c>
      <c r="E10" s="57" t="n">
        <v>0</v>
      </c>
      <c r="F10" s="57" t="n">
        <v>0</v>
      </c>
      <c r="G10" s="57" t="n">
        <v>1.31422</v>
      </c>
      <c r="H10" s="58" t="n">
        <f aca="false">SUM(D10,E10,F10,G10)</f>
        <v>6.20822</v>
      </c>
      <c r="I10" s="57" t="n">
        <v>7.87818</v>
      </c>
      <c r="J10" s="57" t="n">
        <v>3.89584</v>
      </c>
    </row>
    <row r="11" customFormat="false" ht="15.75" hidden="false" customHeight="false" outlineLevel="0" collapsed="false">
      <c r="A11" s="51" t="s">
        <v>149</v>
      </c>
      <c r="B11" s="52"/>
      <c r="C11" s="52"/>
      <c r="D11" s="53" t="n">
        <v>0</v>
      </c>
      <c r="E11" s="53" t="n">
        <v>0</v>
      </c>
      <c r="F11" s="53" t="n">
        <v>0</v>
      </c>
      <c r="G11" s="53" t="n">
        <v>4.02638</v>
      </c>
      <c r="H11" s="54" t="n">
        <f aca="false">SUM(D11,E11,F11,G11)</f>
        <v>4.02638</v>
      </c>
      <c r="I11" s="53" t="n">
        <v>1.6905</v>
      </c>
      <c r="J11" s="53" t="n">
        <v>0</v>
      </c>
    </row>
    <row r="12" customFormat="false" ht="15.75" hidden="false" customHeight="false" outlineLevel="0" collapsed="false">
      <c r="A12" s="55" t="s">
        <v>26</v>
      </c>
      <c r="B12" s="56"/>
      <c r="C12" s="56"/>
      <c r="D12" s="57" t="n">
        <v>19.9663</v>
      </c>
      <c r="E12" s="57" t="n">
        <v>0</v>
      </c>
      <c r="F12" s="57" t="n">
        <v>0</v>
      </c>
      <c r="G12" s="57" t="n">
        <v>36.54792</v>
      </c>
      <c r="H12" s="58" t="n">
        <f aca="false">SUM(D12,E12,F12,G12)</f>
        <v>56.51422</v>
      </c>
      <c r="I12" s="57" t="n">
        <v>66.7437</v>
      </c>
      <c r="J12" s="57" t="n">
        <v>68.8591</v>
      </c>
    </row>
    <row r="13" customFormat="false" ht="15.75" hidden="false" customHeight="false" outlineLevel="0" collapsed="false">
      <c r="A13" s="51" t="s">
        <v>27</v>
      </c>
      <c r="B13" s="52"/>
      <c r="C13" s="52"/>
      <c r="D13" s="53" t="n">
        <v>0</v>
      </c>
      <c r="E13" s="53" t="n">
        <v>0</v>
      </c>
      <c r="F13" s="53" t="n">
        <v>0</v>
      </c>
      <c r="G13" s="53" t="n">
        <v>44.8592</v>
      </c>
      <c r="H13" s="54" t="n">
        <f aca="false">SUM(D13,E13,F13,G13)</f>
        <v>44.8592</v>
      </c>
      <c r="I13" s="53" t="n">
        <v>59.18782</v>
      </c>
      <c r="J13" s="53" t="n">
        <v>63.33196</v>
      </c>
    </row>
    <row r="14" customFormat="false" ht="15.75" hidden="false" customHeight="false" outlineLevel="0" collapsed="false">
      <c r="A14" s="55" t="s">
        <v>28</v>
      </c>
      <c r="B14" s="56"/>
      <c r="C14" s="56"/>
      <c r="D14" s="57" t="n">
        <v>0.929</v>
      </c>
      <c r="E14" s="57" t="n">
        <v>0</v>
      </c>
      <c r="F14" s="57" t="n">
        <v>0</v>
      </c>
      <c r="G14" s="57" t="n">
        <v>0</v>
      </c>
      <c r="H14" s="58" t="n">
        <f aca="false">SUM(D14,E14,F14,G14)</f>
        <v>0.929</v>
      </c>
      <c r="I14" s="57" t="n">
        <v>1.425</v>
      </c>
      <c r="J14" s="57" t="n">
        <v>0</v>
      </c>
    </row>
    <row r="15" customFormat="false" ht="15.75" hidden="false" customHeight="false" outlineLevel="0" collapsed="false">
      <c r="A15" s="51" t="s">
        <v>150</v>
      </c>
      <c r="B15" s="52"/>
      <c r="C15" s="52"/>
      <c r="D15" s="53" t="n">
        <v>10.6978</v>
      </c>
      <c r="E15" s="53" t="n">
        <v>0</v>
      </c>
      <c r="F15" s="53" t="n">
        <v>0</v>
      </c>
      <c r="G15" s="53" t="n">
        <v>36.98962</v>
      </c>
      <c r="H15" s="54" t="n">
        <f aca="false">SUM(D15,E15,F15,G15)</f>
        <v>47.68742</v>
      </c>
      <c r="I15" s="53" t="n">
        <v>35.13418</v>
      </c>
      <c r="J15" s="53" t="n">
        <v>24.40364</v>
      </c>
    </row>
    <row r="16" customFormat="false" ht="15.75" hidden="false" customHeight="false" outlineLevel="0" collapsed="false">
      <c r="A16" s="55" t="s">
        <v>29</v>
      </c>
      <c r="B16" s="56"/>
      <c r="C16" s="56"/>
      <c r="D16" s="57" t="n">
        <v>25.804</v>
      </c>
      <c r="E16" s="57" t="n">
        <v>0</v>
      </c>
      <c r="F16" s="57" t="n">
        <v>0</v>
      </c>
      <c r="G16" s="57" t="n">
        <v>8.42996</v>
      </c>
      <c r="H16" s="58" t="n">
        <f aca="false">SUM(D16,E16,F16,G16)</f>
        <v>34.23396</v>
      </c>
      <c r="I16" s="57" t="n">
        <v>27.53584</v>
      </c>
      <c r="J16" s="57" t="n">
        <v>55.37148</v>
      </c>
    </row>
    <row r="17" customFormat="false" ht="15.75" hidden="false" customHeight="false" outlineLevel="0" collapsed="false">
      <c r="A17" s="51" t="s">
        <v>151</v>
      </c>
      <c r="B17" s="52"/>
      <c r="C17" s="52"/>
      <c r="D17" s="53" t="n">
        <v>0</v>
      </c>
      <c r="E17" s="53" t="n">
        <v>0</v>
      </c>
      <c r="F17" s="53" t="n">
        <v>0</v>
      </c>
      <c r="G17" s="53" t="n">
        <v>0</v>
      </c>
      <c r="H17" s="54" t="n">
        <f aca="false">SUM(D17,E17,F17,G17)</f>
        <v>0</v>
      </c>
      <c r="I17" s="53" t="n">
        <v>0.24794</v>
      </c>
      <c r="J17" s="53" t="n">
        <v>0.0828</v>
      </c>
    </row>
    <row r="18" customFormat="false" ht="15.75" hidden="false" customHeight="false" outlineLevel="0" collapsed="false">
      <c r="A18" s="55" t="s">
        <v>30</v>
      </c>
      <c r="B18" s="56"/>
      <c r="C18" s="56"/>
      <c r="D18" s="57" t="n">
        <v>5.06</v>
      </c>
      <c r="E18" s="57" t="n">
        <v>0</v>
      </c>
      <c r="F18" s="57" t="n">
        <v>0</v>
      </c>
      <c r="G18" s="57" t="n">
        <v>0.86296</v>
      </c>
      <c r="H18" s="58" t="n">
        <f aca="false">SUM(D18,E18,F18,G18)</f>
        <v>5.92296</v>
      </c>
      <c r="I18" s="57" t="n">
        <v>14.05754</v>
      </c>
      <c r="J18" s="57" t="n">
        <v>20.82854</v>
      </c>
    </row>
    <row r="19" customFormat="false" ht="15.75" hidden="false" customHeight="false" outlineLevel="0" collapsed="false">
      <c r="A19" s="51" t="s">
        <v>32</v>
      </c>
      <c r="B19" s="52"/>
      <c r="C19" s="52"/>
      <c r="D19" s="53" t="n">
        <v>1.771</v>
      </c>
      <c r="E19" s="53" t="n">
        <v>0</v>
      </c>
      <c r="F19" s="53" t="n">
        <v>0</v>
      </c>
      <c r="G19" s="53" t="n">
        <v>1.78664</v>
      </c>
      <c r="H19" s="54" t="n">
        <f aca="false">SUM(D19,E19,F19,G19)</f>
        <v>3.55764</v>
      </c>
      <c r="I19" s="53" t="n">
        <v>4.301</v>
      </c>
      <c r="J19" s="53" t="n">
        <v>1.456</v>
      </c>
    </row>
    <row r="20" customFormat="false" ht="15.75" hidden="false" customHeight="false" outlineLevel="0" collapsed="false">
      <c r="A20" s="55" t="s">
        <v>33</v>
      </c>
      <c r="B20" s="56"/>
      <c r="C20" s="56"/>
      <c r="D20" s="57" t="n">
        <v>6.374</v>
      </c>
      <c r="E20" s="57" t="n">
        <v>0</v>
      </c>
      <c r="F20" s="57" t="n">
        <v>0</v>
      </c>
      <c r="G20" s="57" t="n">
        <v>6.45558</v>
      </c>
      <c r="H20" s="58" t="n">
        <f aca="false">SUM(D20,E20,F20,G20)</f>
        <v>12.82958</v>
      </c>
      <c r="I20" s="57" t="n">
        <v>16.96016</v>
      </c>
      <c r="J20" s="57" t="n">
        <v>23.88</v>
      </c>
    </row>
    <row r="21" customFormat="false" ht="15.75" hidden="false" customHeight="false" outlineLevel="0" collapsed="false">
      <c r="A21" s="51" t="s">
        <v>35</v>
      </c>
      <c r="B21" s="52"/>
      <c r="C21" s="52"/>
      <c r="D21" s="53" t="n">
        <v>5.488</v>
      </c>
      <c r="E21" s="53" t="n">
        <v>0</v>
      </c>
      <c r="F21" s="53" t="n">
        <v>0</v>
      </c>
      <c r="G21" s="53" t="n">
        <v>19.779</v>
      </c>
      <c r="H21" s="54" t="n">
        <f aca="false">SUM(D21,E21,F21,G21)</f>
        <v>25.267</v>
      </c>
      <c r="I21" s="53" t="n">
        <v>31.1998</v>
      </c>
      <c r="J21" s="53" t="n">
        <v>16.16136</v>
      </c>
    </row>
    <row r="22" customFormat="false" ht="15.75" hidden="false" customHeight="false" outlineLevel="0" collapsed="false">
      <c r="A22" s="59" t="s">
        <v>37</v>
      </c>
      <c r="B22" s="60"/>
      <c r="C22" s="60"/>
      <c r="D22" s="61" t="n">
        <f aca="false">SUM(D9,D10,D11,D12,D13,D14,D15,D16,D17,D18,D19,D20,D21)</f>
        <v>80.9841</v>
      </c>
      <c r="E22" s="61" t="n">
        <f aca="false">SUM(E9,E10,E11,E12,E13,E14,E15,E16,E17,E18,E19,E20,E21)</f>
        <v>0</v>
      </c>
      <c r="F22" s="61" t="n">
        <f aca="false">SUM(F9,F10,F11,F12,F13,F14,F15,F16,F17,F18,F19,F20,F21)</f>
        <v>0</v>
      </c>
      <c r="G22" s="61" t="n">
        <f aca="false">SUM(G9,G10,G11,G12,G13,G14,G15,G16,G17,G18,G19,G20,G21)</f>
        <v>164.07966</v>
      </c>
      <c r="H22" s="62" t="n">
        <f aca="false">SUM(H9,H10,H11,H12,H13,H14,H15,H16,H17,H18,H19,H20,H21)</f>
        <v>245.06376</v>
      </c>
      <c r="I22" s="57" t="n">
        <f aca="false">SUM(I9,I10,I11,I12,I13,I14,I15,I16,I17,I18,I19,I20,I21)</f>
        <v>270.84872</v>
      </c>
      <c r="J22" s="57" t="n">
        <f aca="false">SUM(J9,J10,J11,J12,J13,J14,J15,J16,J17,J18,J19,J20,J21)</f>
        <v>278.8609</v>
      </c>
    </row>
    <row r="24" customFormat="false" ht="15.75" hidden="false" customHeight="false" outlineLevel="0" collapsed="false">
      <c r="A24" s="47" t="s">
        <v>38</v>
      </c>
      <c r="B24" s="48"/>
      <c r="C24" s="48"/>
      <c r="D24" s="48"/>
      <c r="E24" s="48"/>
      <c r="F24" s="48"/>
      <c r="G24" s="48"/>
      <c r="H24" s="49"/>
      <c r="I24" s="50"/>
      <c r="J24" s="50"/>
    </row>
    <row r="25" customFormat="false" ht="15.75" hidden="false" customHeight="false" outlineLevel="0" collapsed="false">
      <c r="A25" s="51" t="s">
        <v>152</v>
      </c>
      <c r="B25" s="52"/>
      <c r="C25" s="52"/>
      <c r="D25" s="53" t="n">
        <v>1.61</v>
      </c>
      <c r="E25" s="53" t="n">
        <v>0</v>
      </c>
      <c r="F25" s="53" t="n">
        <v>0</v>
      </c>
      <c r="G25" s="53" t="n">
        <v>0</v>
      </c>
      <c r="H25" s="54" t="n">
        <f aca="false">SUM(D25,E25,F25,G25)</f>
        <v>1.61</v>
      </c>
      <c r="I25" s="53" t="n">
        <v>0</v>
      </c>
      <c r="J25" s="53" t="n">
        <v>1.058</v>
      </c>
      <c r="K25" s="52"/>
      <c r="L25" s="52"/>
    </row>
    <row r="26" customFormat="false" ht="15.75" hidden="false" customHeight="false" outlineLevel="0" collapsed="false">
      <c r="A26" s="55" t="s">
        <v>39</v>
      </c>
      <c r="B26" s="56"/>
      <c r="C26" s="56"/>
      <c r="D26" s="57" t="n">
        <v>4.048</v>
      </c>
      <c r="E26" s="57" t="n">
        <v>0</v>
      </c>
      <c r="F26" s="57" t="n">
        <v>0</v>
      </c>
      <c r="G26" s="57" t="n">
        <v>0</v>
      </c>
      <c r="H26" s="58" t="n">
        <f aca="false">SUM(D26,E26,F26,G26)</f>
        <v>4.048</v>
      </c>
      <c r="I26" s="57" t="n">
        <v>8.05</v>
      </c>
      <c r="J26" s="57" t="n">
        <v>7.475</v>
      </c>
    </row>
    <row r="27" customFormat="false" ht="15.75" hidden="false" customHeight="false" outlineLevel="0" collapsed="false">
      <c r="A27" s="51" t="s">
        <v>40</v>
      </c>
      <c r="B27" s="52"/>
      <c r="C27" s="52"/>
      <c r="D27" s="53" t="n">
        <v>0</v>
      </c>
      <c r="E27" s="53" t="n">
        <v>0</v>
      </c>
      <c r="F27" s="53" t="n">
        <v>0</v>
      </c>
      <c r="G27" s="53" t="n">
        <v>0</v>
      </c>
      <c r="H27" s="54" t="n">
        <f aca="false">SUM(D27,E27,F27,G27)</f>
        <v>0</v>
      </c>
      <c r="I27" s="53" t="n">
        <v>0</v>
      </c>
      <c r="J27" s="53" t="n">
        <v>2.56855</v>
      </c>
    </row>
    <row r="28" customFormat="false" ht="15.75" hidden="false" customHeight="false" outlineLevel="0" collapsed="false">
      <c r="A28" s="55" t="s">
        <v>121</v>
      </c>
      <c r="B28" s="56"/>
      <c r="C28" s="56"/>
      <c r="D28" s="57" t="n">
        <v>0</v>
      </c>
      <c r="E28" s="57" t="n">
        <v>0</v>
      </c>
      <c r="F28" s="57" t="n">
        <v>0</v>
      </c>
      <c r="G28" s="57" t="n">
        <v>0.0598</v>
      </c>
      <c r="H28" s="58" t="n">
        <f aca="false">SUM(D28,E28,F28,G28)</f>
        <v>0.0598</v>
      </c>
      <c r="I28" s="57" t="n">
        <v>0.54096</v>
      </c>
      <c r="J28" s="57" t="n">
        <v>0.58512</v>
      </c>
    </row>
    <row r="29" customFormat="false" ht="15.75" hidden="false" customHeight="false" outlineLevel="0" collapsed="false">
      <c r="A29" s="51" t="s">
        <v>122</v>
      </c>
      <c r="B29" s="52"/>
      <c r="C29" s="52"/>
      <c r="D29" s="53" t="n">
        <v>0</v>
      </c>
      <c r="E29" s="53" t="n">
        <v>0</v>
      </c>
      <c r="F29" s="53" t="n">
        <v>0</v>
      </c>
      <c r="G29" s="53" t="n">
        <v>2.71648</v>
      </c>
      <c r="H29" s="54" t="n">
        <f aca="false">SUM(D29,E29,F29,G29)</f>
        <v>2.71648</v>
      </c>
      <c r="I29" s="53" t="n">
        <v>1.72544</v>
      </c>
      <c r="J29" s="53" t="n">
        <v>1.55984</v>
      </c>
    </row>
    <row r="30" customFormat="false" ht="15.75" hidden="false" customHeight="false" outlineLevel="0" collapsed="false">
      <c r="A30" s="55" t="s">
        <v>41</v>
      </c>
      <c r="B30" s="56"/>
      <c r="C30" s="56"/>
      <c r="D30" s="57" t="n">
        <v>0</v>
      </c>
      <c r="E30" s="57" t="n">
        <v>0</v>
      </c>
      <c r="F30" s="57" t="n">
        <v>0</v>
      </c>
      <c r="G30" s="57" t="n">
        <v>11.1539</v>
      </c>
      <c r="H30" s="58" t="n">
        <f aca="false">SUM(D30,E30,F30,G30)</f>
        <v>11.1539</v>
      </c>
      <c r="I30" s="57" t="n">
        <v>23.30642</v>
      </c>
      <c r="J30" s="57" t="n">
        <v>4.44498</v>
      </c>
    </row>
    <row r="31" customFormat="false" ht="15.75" hidden="false" customHeight="false" outlineLevel="0" collapsed="false">
      <c r="A31" s="51" t="s">
        <v>42</v>
      </c>
      <c r="B31" s="52"/>
      <c r="C31" s="52"/>
      <c r="D31" s="53" t="n">
        <v>4.922</v>
      </c>
      <c r="E31" s="53" t="n">
        <v>0</v>
      </c>
      <c r="F31" s="53" t="n">
        <v>0</v>
      </c>
      <c r="G31" s="53" t="n">
        <v>0.66054</v>
      </c>
      <c r="H31" s="54" t="n">
        <f aca="false">SUM(D31,E31,F31,G31)</f>
        <v>5.58254</v>
      </c>
      <c r="I31" s="53" t="n">
        <v>0.24288</v>
      </c>
      <c r="J31" s="53" t="n">
        <v>9.83082</v>
      </c>
    </row>
    <row r="32" customFormat="false" ht="15.75" hidden="false" customHeight="false" outlineLevel="0" collapsed="false">
      <c r="A32" s="55" t="s">
        <v>153</v>
      </c>
      <c r="B32" s="56"/>
      <c r="C32" s="56"/>
      <c r="D32" s="57" t="n">
        <v>0</v>
      </c>
      <c r="E32" s="57" t="n">
        <v>0</v>
      </c>
      <c r="F32" s="57" t="n">
        <v>0</v>
      </c>
      <c r="G32" s="57" t="n">
        <v>0</v>
      </c>
      <c r="H32" s="58" t="n">
        <f aca="false">SUM(D32,E32,F32,G32)</f>
        <v>0</v>
      </c>
      <c r="I32" s="57" t="n">
        <v>0.35328</v>
      </c>
      <c r="J32" s="57" t="n">
        <v>0.85008</v>
      </c>
    </row>
    <row r="33" customFormat="false" ht="15.75" hidden="false" customHeight="false" outlineLevel="0" collapsed="false">
      <c r="A33" s="51" t="s">
        <v>44</v>
      </c>
      <c r="B33" s="52"/>
      <c r="C33" s="52"/>
      <c r="D33" s="53" t="n">
        <v>0</v>
      </c>
      <c r="E33" s="53" t="n">
        <v>0</v>
      </c>
      <c r="F33" s="53" t="n">
        <v>0</v>
      </c>
      <c r="G33" s="53" t="n">
        <v>0</v>
      </c>
      <c r="H33" s="54" t="n">
        <f aca="false">SUM(D33,E33,F33,G33)</f>
        <v>0</v>
      </c>
      <c r="I33" s="53" t="n">
        <v>0</v>
      </c>
      <c r="J33" s="53" t="n">
        <v>1.645</v>
      </c>
    </row>
    <row r="34" customFormat="false" ht="15.75" hidden="false" customHeight="false" outlineLevel="0" collapsed="false">
      <c r="A34" s="59" t="s">
        <v>37</v>
      </c>
      <c r="B34" s="60"/>
      <c r="C34" s="60"/>
      <c r="D34" s="61" t="n">
        <f aca="false">SUM(D25,D26,D27,D28,D29,D30,D31,D32,D33)</f>
        <v>10.58</v>
      </c>
      <c r="E34" s="61" t="n">
        <f aca="false">SUM(E25,E26,E27,E28,E29,E30,E31,E32,E33)</f>
        <v>0</v>
      </c>
      <c r="F34" s="61" t="n">
        <f aca="false">SUM(F25,F26,F27,F28,F29,F30,F31,F32,F33)</f>
        <v>0</v>
      </c>
      <c r="G34" s="61" t="n">
        <f aca="false">SUM(G25,G26,G27,G28,G29,G30,G31,G32,G33)</f>
        <v>14.59072</v>
      </c>
      <c r="H34" s="62" t="n">
        <f aca="false">SUM(H25,H26,H27,H28,H29,H30,H31,H32,H33)</f>
        <v>25.17072</v>
      </c>
      <c r="I34" s="57" t="n">
        <f aca="false">SUM(I25,I26,I27,I28,I29,I30,I31,I32,I33)</f>
        <v>34.21898</v>
      </c>
      <c r="J34" s="57" t="n">
        <f aca="false">SUM(J25,J26,J27,J28,J29,J30,J31,J32,J33)</f>
        <v>30.01739</v>
      </c>
    </row>
    <row r="36" customFormat="false" ht="15.75" hidden="false" customHeight="false" outlineLevel="0" collapsed="false">
      <c r="A36" s="47" t="s">
        <v>45</v>
      </c>
      <c r="B36" s="48"/>
      <c r="C36" s="48"/>
      <c r="D36" s="48"/>
      <c r="E36" s="48"/>
      <c r="F36" s="48"/>
      <c r="G36" s="48"/>
      <c r="H36" s="49"/>
      <c r="I36" s="50"/>
      <c r="J36" s="50"/>
    </row>
    <row r="37" customFormat="false" ht="15.75" hidden="false" customHeight="false" outlineLevel="0" collapsed="false">
      <c r="A37" s="51" t="s">
        <v>124</v>
      </c>
      <c r="B37" s="52"/>
      <c r="C37" s="52"/>
      <c r="D37" s="53" t="n">
        <v>0</v>
      </c>
      <c r="E37" s="53" t="n">
        <v>0</v>
      </c>
      <c r="F37" s="53" t="n">
        <v>0</v>
      </c>
      <c r="G37" s="53" t="n">
        <v>0.1</v>
      </c>
      <c r="H37" s="54" t="n">
        <f aca="false">SUM(D37,E37,F37,G37)</f>
        <v>0.1</v>
      </c>
      <c r="I37" s="53" t="n">
        <v>0.1</v>
      </c>
      <c r="J37" s="53" t="n">
        <v>0</v>
      </c>
      <c r="K37" s="52"/>
      <c r="L37" s="52"/>
    </row>
    <row r="38" customFormat="false" ht="15.75" hidden="false" customHeight="false" outlineLevel="0" collapsed="false">
      <c r="A38" s="55" t="s">
        <v>125</v>
      </c>
      <c r="B38" s="56"/>
      <c r="C38" s="56"/>
      <c r="D38" s="57" t="n">
        <v>0</v>
      </c>
      <c r="E38" s="57" t="n">
        <v>0</v>
      </c>
      <c r="F38" s="57" t="n">
        <v>0</v>
      </c>
      <c r="G38" s="57" t="n">
        <v>6.4829</v>
      </c>
      <c r="H38" s="58" t="n">
        <f aca="false">SUM(D38,E38,F38,G38)</f>
        <v>6.4829</v>
      </c>
      <c r="I38" s="57" t="n">
        <v>3.15528</v>
      </c>
      <c r="J38" s="57" t="n">
        <v>4.6766</v>
      </c>
    </row>
    <row r="39" customFormat="false" ht="15.75" hidden="false" customHeight="false" outlineLevel="0" collapsed="false">
      <c r="A39" s="51" t="s">
        <v>46</v>
      </c>
      <c r="B39" s="52"/>
      <c r="C39" s="52"/>
      <c r="D39" s="53" t="n">
        <v>0</v>
      </c>
      <c r="E39" s="53" t="n">
        <v>0</v>
      </c>
      <c r="F39" s="53" t="n">
        <v>0</v>
      </c>
      <c r="G39" s="53" t="n">
        <v>0.0138</v>
      </c>
      <c r="H39" s="54" t="n">
        <f aca="false">SUM(D39,E39,F39,G39)</f>
        <v>0.0138</v>
      </c>
      <c r="I39" s="53" t="n">
        <v>0.0598</v>
      </c>
      <c r="J39" s="53" t="n">
        <v>0.05198</v>
      </c>
    </row>
    <row r="40" customFormat="false" ht="15.75" hidden="false" customHeight="false" outlineLevel="0" collapsed="false">
      <c r="A40" s="55" t="s">
        <v>128</v>
      </c>
      <c r="B40" s="56"/>
      <c r="C40" s="56"/>
      <c r="D40" s="57" t="n">
        <v>0</v>
      </c>
      <c r="E40" s="57" t="n">
        <v>0</v>
      </c>
      <c r="F40" s="57" t="n">
        <v>0</v>
      </c>
      <c r="G40" s="57" t="n">
        <v>0.7</v>
      </c>
      <c r="H40" s="58" t="n">
        <f aca="false">SUM(D40,E40,F40,G40)</f>
        <v>0.7</v>
      </c>
      <c r="I40" s="57" t="n">
        <v>0</v>
      </c>
      <c r="J40" s="57" t="n">
        <v>0.02208</v>
      </c>
    </row>
    <row r="41" customFormat="false" ht="15.75" hidden="false" customHeight="false" outlineLevel="0" collapsed="false">
      <c r="A41" s="51" t="s">
        <v>48</v>
      </c>
      <c r="B41" s="52"/>
      <c r="C41" s="52"/>
      <c r="D41" s="53" t="n">
        <v>0</v>
      </c>
      <c r="E41" s="53" t="n">
        <v>0</v>
      </c>
      <c r="F41" s="53" t="n">
        <v>0</v>
      </c>
      <c r="G41" s="53" t="n">
        <v>1.2</v>
      </c>
      <c r="H41" s="54" t="n">
        <f aca="false">SUM(D41,E41,F41,G41)</f>
        <v>1.2</v>
      </c>
      <c r="I41" s="53" t="n">
        <v>0.03542</v>
      </c>
      <c r="J41" s="53" t="n">
        <v>1.6</v>
      </c>
    </row>
    <row r="42" customFormat="false" ht="15.75" hidden="false" customHeight="false" outlineLevel="0" collapsed="false">
      <c r="A42" s="55" t="s">
        <v>49</v>
      </c>
      <c r="B42" s="56"/>
      <c r="C42" s="56"/>
      <c r="D42" s="57" t="n">
        <v>0</v>
      </c>
      <c r="E42" s="57" t="n">
        <v>0</v>
      </c>
      <c r="F42" s="57" t="n">
        <v>0</v>
      </c>
      <c r="G42" s="57" t="n">
        <v>1.2834</v>
      </c>
      <c r="H42" s="58" t="n">
        <f aca="false">SUM(D42,E42,F42,G42)</f>
        <v>1.2834</v>
      </c>
      <c r="I42" s="57" t="n">
        <v>0.68264</v>
      </c>
      <c r="J42" s="57" t="n">
        <v>0.92138</v>
      </c>
    </row>
    <row r="43" customFormat="false" ht="15.75" hidden="false" customHeight="false" outlineLevel="0" collapsed="false">
      <c r="A43" s="51" t="s">
        <v>50</v>
      </c>
      <c r="B43" s="52"/>
      <c r="C43" s="52"/>
      <c r="D43" s="53" t="n">
        <v>0</v>
      </c>
      <c r="E43" s="53" t="n">
        <v>0</v>
      </c>
      <c r="F43" s="53" t="n">
        <v>0</v>
      </c>
      <c r="G43" s="53" t="n">
        <v>0</v>
      </c>
      <c r="H43" s="54" t="n">
        <f aca="false">SUM(D43,E43,F43,G43)</f>
        <v>0</v>
      </c>
      <c r="I43" s="53" t="n">
        <v>0.1</v>
      </c>
      <c r="J43" s="53" t="n">
        <v>0.0851</v>
      </c>
    </row>
    <row r="44" customFormat="false" ht="15.75" hidden="false" customHeight="false" outlineLevel="0" collapsed="false">
      <c r="A44" s="59" t="s">
        <v>37</v>
      </c>
      <c r="B44" s="60"/>
      <c r="C44" s="60"/>
      <c r="D44" s="61" t="n">
        <f aca="false">SUM(D37,D38,D39,D40,D41,D42,D43)</f>
        <v>0</v>
      </c>
      <c r="E44" s="61" t="n">
        <f aca="false">SUM(E37,E38,E39,E40,E41,E42,E43)</f>
        <v>0</v>
      </c>
      <c r="F44" s="61" t="n">
        <f aca="false">SUM(F37,F38,F39,F40,F41,F42,F43)</f>
        <v>0</v>
      </c>
      <c r="G44" s="61" t="n">
        <f aca="false">SUM(G37,G38,G39,G40,G41,G42,G43)</f>
        <v>9.7801</v>
      </c>
      <c r="H44" s="62" t="n">
        <f aca="false">SUM(H37,H38,H39,H40,H41,H42,H43)</f>
        <v>9.7801</v>
      </c>
      <c r="I44" s="57" t="n">
        <f aca="false">SUM(I37,I38,I39,I40,I41,I42,I43)</f>
        <v>4.13314</v>
      </c>
      <c r="J44" s="57" t="n">
        <f aca="false">SUM(J37,J38,J39,J40,J41,J42,J43)</f>
        <v>7.35714</v>
      </c>
    </row>
    <row r="46" customFormat="false" ht="15.75" hidden="false" customHeight="false" outlineLevel="0" collapsed="false">
      <c r="A46" s="47" t="s">
        <v>51</v>
      </c>
      <c r="B46" s="48"/>
      <c r="C46" s="48"/>
      <c r="D46" s="48"/>
      <c r="E46" s="48"/>
      <c r="F46" s="48"/>
      <c r="G46" s="48"/>
      <c r="H46" s="49"/>
      <c r="I46" s="50"/>
      <c r="J46" s="50"/>
    </row>
    <row r="47" customFormat="false" ht="15.75" hidden="false" customHeight="false" outlineLevel="0" collapsed="false">
      <c r="A47" s="51" t="s">
        <v>52</v>
      </c>
      <c r="B47" s="52"/>
      <c r="C47" s="52"/>
      <c r="D47" s="53" t="n">
        <v>0.46</v>
      </c>
      <c r="E47" s="53" t="n">
        <v>0</v>
      </c>
      <c r="F47" s="53" t="n">
        <v>0</v>
      </c>
      <c r="G47" s="53" t="n">
        <v>0</v>
      </c>
      <c r="H47" s="54" t="n">
        <f aca="false">SUM(D47,E47,F47,G47)</f>
        <v>0.46</v>
      </c>
      <c r="I47" s="53" t="n">
        <v>8.337</v>
      </c>
      <c r="J47" s="53" t="n">
        <v>12.917</v>
      </c>
      <c r="K47" s="52"/>
      <c r="L47" s="52"/>
    </row>
    <row r="48" customFormat="false" ht="15.75" hidden="false" customHeight="false" outlineLevel="0" collapsed="false">
      <c r="A48" s="55" t="s">
        <v>53</v>
      </c>
      <c r="B48" s="56"/>
      <c r="C48" s="56"/>
      <c r="D48" s="57" t="n">
        <v>57.411</v>
      </c>
      <c r="E48" s="57" t="n">
        <v>0</v>
      </c>
      <c r="F48" s="57" t="n">
        <v>0.414</v>
      </c>
      <c r="G48" s="57" t="n">
        <v>52.83132</v>
      </c>
      <c r="H48" s="58" t="n">
        <f aca="false">SUM(D48,E48,F48,G48)</f>
        <v>110.65632</v>
      </c>
      <c r="I48" s="57" t="n">
        <v>165.7028</v>
      </c>
      <c r="J48" s="57" t="n">
        <v>37.7098</v>
      </c>
    </row>
    <row r="49" customFormat="false" ht="15.75" hidden="false" customHeight="false" outlineLevel="0" collapsed="false">
      <c r="A49" s="59" t="s">
        <v>37</v>
      </c>
      <c r="B49" s="60"/>
      <c r="C49" s="60"/>
      <c r="D49" s="61" t="n">
        <f aca="false">SUM(D47,D48)</f>
        <v>57.871</v>
      </c>
      <c r="E49" s="61" t="n">
        <f aca="false">SUM(E47,E48)</f>
        <v>0</v>
      </c>
      <c r="F49" s="61" t="n">
        <f aca="false">SUM(F47,F48)</f>
        <v>0.414</v>
      </c>
      <c r="G49" s="61" t="n">
        <f aca="false">SUM(G47,G48)</f>
        <v>52.83132</v>
      </c>
      <c r="H49" s="62" t="n">
        <f aca="false">SUM(H47,H48)</f>
        <v>111.11632</v>
      </c>
      <c r="I49" s="57" t="n">
        <f aca="false">SUM(I47,I48)</f>
        <v>174.0398</v>
      </c>
      <c r="J49" s="57" t="n">
        <f aca="false">SUM(J47,J48)</f>
        <v>50.6268</v>
      </c>
    </row>
    <row r="51" customFormat="false" ht="15.75" hidden="false" customHeight="false" outlineLevel="0" collapsed="false">
      <c r="A51" s="47" t="s">
        <v>54</v>
      </c>
      <c r="B51" s="48"/>
      <c r="C51" s="48"/>
      <c r="D51" s="48"/>
      <c r="E51" s="48"/>
      <c r="F51" s="48"/>
      <c r="G51" s="48"/>
      <c r="H51" s="49"/>
      <c r="I51" s="50"/>
      <c r="J51" s="50"/>
    </row>
    <row r="52" customFormat="false" ht="15.75" hidden="false" customHeight="false" outlineLevel="0" collapsed="false">
      <c r="A52" s="51" t="s">
        <v>55</v>
      </c>
      <c r="B52" s="52"/>
      <c r="C52" s="52"/>
      <c r="D52" s="53" t="n">
        <v>37.945</v>
      </c>
      <c r="E52" s="53" t="n">
        <v>0</v>
      </c>
      <c r="F52" s="53" t="n">
        <v>0.253</v>
      </c>
      <c r="G52" s="53" t="n">
        <v>12.5</v>
      </c>
      <c r="H52" s="54" t="n">
        <f aca="false">SUM(D52,E52,F52,G52)</f>
        <v>50.698</v>
      </c>
      <c r="I52" s="53" t="n">
        <v>0.0276</v>
      </c>
      <c r="J52" s="53" t="n">
        <v>38.04</v>
      </c>
      <c r="K52" s="52"/>
      <c r="L52" s="52"/>
    </row>
    <row r="53" customFormat="false" ht="15.75" hidden="false" customHeight="false" outlineLevel="0" collapsed="false">
      <c r="A53" s="55" t="s">
        <v>154</v>
      </c>
      <c r="B53" s="56"/>
      <c r="C53" s="56"/>
      <c r="D53" s="57" t="n">
        <v>0</v>
      </c>
      <c r="E53" s="57" t="n">
        <v>0</v>
      </c>
      <c r="F53" s="57" t="n">
        <v>0</v>
      </c>
      <c r="G53" s="57" t="n">
        <v>0</v>
      </c>
      <c r="H53" s="58" t="n">
        <f aca="false">SUM(D53,E53,F53,G53)</f>
        <v>0</v>
      </c>
      <c r="I53" s="57" t="n">
        <v>1.517</v>
      </c>
      <c r="J53" s="57" t="n">
        <v>0</v>
      </c>
    </row>
    <row r="54" customFormat="false" ht="15.75" hidden="false" customHeight="false" outlineLevel="0" collapsed="false">
      <c r="A54" s="51" t="s">
        <v>11</v>
      </c>
      <c r="B54" s="52"/>
      <c r="C54" s="52"/>
      <c r="D54" s="53" t="n">
        <v>73.76</v>
      </c>
      <c r="E54" s="53" t="n">
        <v>0</v>
      </c>
      <c r="F54" s="53" t="n">
        <v>3.2384</v>
      </c>
      <c r="G54" s="53" t="n">
        <v>14.919</v>
      </c>
      <c r="H54" s="54" t="n">
        <f aca="false">SUM(D54,E54,F54,G54)</f>
        <v>91.9174</v>
      </c>
      <c r="I54" s="53" t="n">
        <v>89.7698</v>
      </c>
      <c r="J54" s="53" t="n">
        <v>84.724</v>
      </c>
    </row>
    <row r="55" customFormat="false" ht="15.75" hidden="false" customHeight="false" outlineLevel="0" collapsed="false">
      <c r="A55" s="55" t="s">
        <v>56</v>
      </c>
      <c r="B55" s="56"/>
      <c r="C55" s="56"/>
      <c r="D55" s="57" t="n">
        <v>0</v>
      </c>
      <c r="E55" s="57" t="n">
        <v>0</v>
      </c>
      <c r="F55" s="57" t="n">
        <v>0.0552</v>
      </c>
      <c r="G55" s="57" t="n">
        <v>0</v>
      </c>
      <c r="H55" s="58" t="n">
        <f aca="false">SUM(D55,E55,F55,G55)</f>
        <v>0.0552</v>
      </c>
      <c r="I55" s="57" t="n">
        <v>1.619</v>
      </c>
      <c r="J55" s="57" t="n">
        <v>0</v>
      </c>
    </row>
    <row r="56" customFormat="false" ht="15.75" hidden="false" customHeight="false" outlineLevel="0" collapsed="false">
      <c r="A56" s="51" t="s">
        <v>57</v>
      </c>
      <c r="B56" s="52"/>
      <c r="C56" s="52"/>
      <c r="D56" s="53" t="n">
        <v>16.13</v>
      </c>
      <c r="E56" s="53" t="n">
        <v>0</v>
      </c>
      <c r="F56" s="53" t="n">
        <v>4.301</v>
      </c>
      <c r="G56" s="53" t="n">
        <v>0</v>
      </c>
      <c r="H56" s="54" t="n">
        <f aca="false">SUM(D56,E56,F56,G56)</f>
        <v>20.431</v>
      </c>
      <c r="I56" s="53" t="n">
        <v>18.56</v>
      </c>
      <c r="J56" s="53" t="n">
        <v>16.25392</v>
      </c>
    </row>
    <row r="57" customFormat="false" ht="15.75" hidden="false" customHeight="false" outlineLevel="0" collapsed="false">
      <c r="A57" s="55" t="s">
        <v>58</v>
      </c>
      <c r="B57" s="56"/>
      <c r="C57" s="56"/>
      <c r="D57" s="57" t="n">
        <v>0.8</v>
      </c>
      <c r="E57" s="57" t="n">
        <v>0</v>
      </c>
      <c r="F57" s="57" t="n">
        <v>0</v>
      </c>
      <c r="G57" s="57" t="n">
        <v>0</v>
      </c>
      <c r="H57" s="58" t="n">
        <f aca="false">SUM(D57,E57,F57,G57)</f>
        <v>0.8</v>
      </c>
      <c r="I57" s="57" t="n">
        <v>5.278</v>
      </c>
      <c r="J57" s="57" t="n">
        <v>1.719</v>
      </c>
    </row>
    <row r="58" customFormat="false" ht="15.75" hidden="false" customHeight="false" outlineLevel="0" collapsed="false">
      <c r="A58" s="51" t="s">
        <v>59</v>
      </c>
      <c r="B58" s="52"/>
      <c r="C58" s="52"/>
      <c r="D58" s="53" t="n">
        <v>0</v>
      </c>
      <c r="E58" s="53" t="n">
        <v>0</v>
      </c>
      <c r="F58" s="53" t="n">
        <v>2.2448</v>
      </c>
      <c r="G58" s="53" t="n">
        <v>0</v>
      </c>
      <c r="H58" s="54" t="n">
        <f aca="false">SUM(D58,E58,F58,G58)</f>
        <v>2.2448</v>
      </c>
      <c r="I58" s="53" t="n">
        <v>0</v>
      </c>
      <c r="J58" s="53" t="n">
        <v>0</v>
      </c>
    </row>
    <row r="59" customFormat="false" ht="15.75" hidden="false" customHeight="false" outlineLevel="0" collapsed="false">
      <c r="A59" s="55" t="s">
        <v>60</v>
      </c>
      <c r="B59" s="56"/>
      <c r="C59" s="56"/>
      <c r="D59" s="57" t="n">
        <v>3.27</v>
      </c>
      <c r="E59" s="57" t="n">
        <v>0</v>
      </c>
      <c r="F59" s="57" t="n">
        <v>0</v>
      </c>
      <c r="G59" s="57" t="n">
        <v>1.012</v>
      </c>
      <c r="H59" s="58" t="n">
        <f aca="false">SUM(D59,E59,F59,G59)</f>
        <v>4.282</v>
      </c>
      <c r="I59" s="57" t="n">
        <v>3.219</v>
      </c>
      <c r="J59" s="57" t="n">
        <v>2.366</v>
      </c>
    </row>
    <row r="60" customFormat="false" ht="15.75" hidden="false" customHeight="false" outlineLevel="0" collapsed="false">
      <c r="A60" s="51" t="s">
        <v>61</v>
      </c>
      <c r="B60" s="52"/>
      <c r="C60" s="52"/>
      <c r="D60" s="53" t="n">
        <v>0</v>
      </c>
      <c r="E60" s="53" t="n">
        <v>0</v>
      </c>
      <c r="F60" s="53" t="n">
        <v>2.2218</v>
      </c>
      <c r="G60" s="53" t="n">
        <v>0.3</v>
      </c>
      <c r="H60" s="54" t="n">
        <f aca="false">SUM(D60,E60,F60,G60)</f>
        <v>2.5218</v>
      </c>
      <c r="I60" s="53" t="n">
        <v>3.761</v>
      </c>
      <c r="J60" s="53" t="n">
        <v>13.41882</v>
      </c>
    </row>
    <row r="61" customFormat="false" ht="15.75" hidden="false" customHeight="false" outlineLevel="0" collapsed="false">
      <c r="A61" s="55" t="s">
        <v>62</v>
      </c>
      <c r="B61" s="56"/>
      <c r="C61" s="56"/>
      <c r="D61" s="57" t="n">
        <v>0</v>
      </c>
      <c r="E61" s="57" t="n">
        <v>0</v>
      </c>
      <c r="F61" s="57" t="n">
        <v>5.06</v>
      </c>
      <c r="G61" s="57" t="n">
        <v>0</v>
      </c>
      <c r="H61" s="58" t="n">
        <f aca="false">SUM(D61,E61,F61,G61)</f>
        <v>5.06</v>
      </c>
      <c r="I61" s="57" t="n">
        <v>8.636</v>
      </c>
      <c r="J61" s="57" t="n">
        <v>0</v>
      </c>
    </row>
    <row r="62" customFormat="false" ht="15.75" hidden="false" customHeight="false" outlineLevel="0" collapsed="false">
      <c r="A62" s="51" t="s">
        <v>155</v>
      </c>
      <c r="B62" s="52"/>
      <c r="C62" s="52"/>
      <c r="D62" s="53" t="n">
        <v>0.37</v>
      </c>
      <c r="E62" s="53" t="n">
        <v>0</v>
      </c>
      <c r="F62" s="53" t="n">
        <v>0</v>
      </c>
      <c r="G62" s="53" t="n">
        <v>0</v>
      </c>
      <c r="H62" s="54" t="n">
        <f aca="false">SUM(D62,E62,F62,G62)</f>
        <v>0.37</v>
      </c>
      <c r="I62" s="53" t="n">
        <v>0</v>
      </c>
      <c r="J62" s="53" t="n">
        <v>0.386</v>
      </c>
    </row>
    <row r="63" customFormat="false" ht="15.75" hidden="false" customHeight="false" outlineLevel="0" collapsed="false">
      <c r="A63" s="55" t="s">
        <v>63</v>
      </c>
      <c r="B63" s="56"/>
      <c r="C63" s="56"/>
      <c r="D63" s="57" t="n">
        <v>0</v>
      </c>
      <c r="E63" s="57" t="n">
        <v>0</v>
      </c>
      <c r="F63" s="57" t="n">
        <v>5.06</v>
      </c>
      <c r="G63" s="57" t="n">
        <v>0</v>
      </c>
      <c r="H63" s="58" t="n">
        <f aca="false">SUM(D63,E63,F63,G63)</f>
        <v>5.06</v>
      </c>
      <c r="I63" s="57" t="n">
        <v>6.8232</v>
      </c>
      <c r="J63" s="57" t="n">
        <v>3.68</v>
      </c>
    </row>
    <row r="64" customFormat="false" ht="15.75" hidden="false" customHeight="false" outlineLevel="0" collapsed="false">
      <c r="A64" s="51" t="s">
        <v>130</v>
      </c>
      <c r="B64" s="52"/>
      <c r="C64" s="52"/>
      <c r="D64" s="53" t="n">
        <v>5.74</v>
      </c>
      <c r="E64" s="53" t="n">
        <v>0</v>
      </c>
      <c r="F64" s="53" t="n">
        <v>0</v>
      </c>
      <c r="G64" s="53" t="n">
        <v>0</v>
      </c>
      <c r="H64" s="54" t="n">
        <f aca="false">SUM(D64,E64,F64,G64)</f>
        <v>5.74</v>
      </c>
      <c r="I64" s="53" t="n">
        <v>11.969</v>
      </c>
      <c r="J64" s="53" t="n">
        <v>3.311</v>
      </c>
    </row>
    <row r="65" customFormat="false" ht="15.75" hidden="false" customHeight="false" outlineLevel="0" collapsed="false">
      <c r="A65" s="55" t="s">
        <v>156</v>
      </c>
      <c r="B65" s="56"/>
      <c r="C65" s="56"/>
      <c r="D65" s="57" t="n">
        <v>0.98</v>
      </c>
      <c r="E65" s="57" t="n">
        <v>0</v>
      </c>
      <c r="F65" s="57" t="n">
        <v>0</v>
      </c>
      <c r="G65" s="57" t="n">
        <v>0</v>
      </c>
      <c r="H65" s="58" t="n">
        <f aca="false">SUM(D65,E65,F65,G65)</f>
        <v>0.98</v>
      </c>
      <c r="I65" s="57" t="n">
        <v>0</v>
      </c>
      <c r="J65" s="57" t="n">
        <v>1.011</v>
      </c>
    </row>
    <row r="66" customFormat="false" ht="15.75" hidden="false" customHeight="false" outlineLevel="0" collapsed="false">
      <c r="A66" s="51" t="s">
        <v>157</v>
      </c>
      <c r="B66" s="52"/>
      <c r="C66" s="52"/>
      <c r="D66" s="53" t="n">
        <v>0.46</v>
      </c>
      <c r="E66" s="53" t="n">
        <v>0</v>
      </c>
      <c r="F66" s="53" t="n">
        <v>0</v>
      </c>
      <c r="G66" s="53" t="n">
        <v>0</v>
      </c>
      <c r="H66" s="54" t="n">
        <f aca="false">SUM(D66,E66,F66,G66)</f>
        <v>0.46</v>
      </c>
      <c r="I66" s="53" t="n">
        <v>0</v>
      </c>
      <c r="J66" s="53" t="n">
        <v>0.454</v>
      </c>
    </row>
    <row r="67" customFormat="false" ht="15.75" hidden="false" customHeight="false" outlineLevel="0" collapsed="false">
      <c r="A67" s="55" t="s">
        <v>64</v>
      </c>
      <c r="B67" s="56"/>
      <c r="C67" s="56"/>
      <c r="D67" s="57" t="n">
        <v>28.15</v>
      </c>
      <c r="E67" s="57" t="n">
        <v>0</v>
      </c>
      <c r="F67" s="57" t="n">
        <v>0.0552</v>
      </c>
      <c r="G67" s="57" t="n">
        <v>2.5</v>
      </c>
      <c r="H67" s="58" t="n">
        <f aca="false">SUM(D67,E67,F67,G67)</f>
        <v>30.7052</v>
      </c>
      <c r="I67" s="57" t="n">
        <v>36.182</v>
      </c>
      <c r="J67" s="57" t="n">
        <v>34.43</v>
      </c>
    </row>
    <row r="68" customFormat="false" ht="15.75" hidden="false" customHeight="false" outlineLevel="0" collapsed="false">
      <c r="A68" s="51" t="s">
        <v>65</v>
      </c>
      <c r="B68" s="52"/>
      <c r="C68" s="52"/>
      <c r="D68" s="53" t="n">
        <v>0</v>
      </c>
      <c r="E68" s="53" t="n">
        <v>0</v>
      </c>
      <c r="F68" s="53" t="n">
        <v>0.069</v>
      </c>
      <c r="G68" s="53" t="n">
        <v>0</v>
      </c>
      <c r="H68" s="54" t="n">
        <f aca="false">SUM(D68,E68,F68,G68)</f>
        <v>0.069</v>
      </c>
      <c r="I68" s="53" t="n">
        <v>4.657</v>
      </c>
      <c r="J68" s="53" t="n">
        <v>0</v>
      </c>
    </row>
    <row r="69" customFormat="false" ht="15.75" hidden="false" customHeight="false" outlineLevel="0" collapsed="false">
      <c r="A69" s="55" t="s">
        <v>66</v>
      </c>
      <c r="B69" s="56"/>
      <c r="C69" s="56"/>
      <c r="D69" s="57" t="n">
        <v>0.37</v>
      </c>
      <c r="E69" s="57" t="n">
        <v>0</v>
      </c>
      <c r="F69" s="57" t="n">
        <v>0</v>
      </c>
      <c r="G69" s="57" t="n">
        <v>0</v>
      </c>
      <c r="H69" s="58" t="n">
        <f aca="false">SUM(D69,E69,F69,G69)</f>
        <v>0.37</v>
      </c>
      <c r="I69" s="57" t="n">
        <v>1.563</v>
      </c>
      <c r="J69" s="57" t="n">
        <v>0.2</v>
      </c>
    </row>
    <row r="70" customFormat="false" ht="15.75" hidden="false" customHeight="false" outlineLevel="0" collapsed="false">
      <c r="A70" s="51" t="s">
        <v>131</v>
      </c>
      <c r="B70" s="52"/>
      <c r="C70" s="52"/>
      <c r="D70" s="53" t="n">
        <v>0</v>
      </c>
      <c r="E70" s="53" t="n">
        <v>0</v>
      </c>
      <c r="F70" s="53" t="n">
        <v>0</v>
      </c>
      <c r="G70" s="53" t="n">
        <v>0</v>
      </c>
      <c r="H70" s="54" t="n">
        <f aca="false">SUM(D70,E70,F70,G70)</f>
        <v>0</v>
      </c>
      <c r="I70" s="53" t="n">
        <v>0</v>
      </c>
      <c r="J70" s="53" t="n">
        <v>0.9</v>
      </c>
    </row>
    <row r="71" customFormat="false" ht="15.75" hidden="false" customHeight="false" outlineLevel="0" collapsed="false">
      <c r="A71" s="55" t="s">
        <v>67</v>
      </c>
      <c r="B71" s="56"/>
      <c r="C71" s="56"/>
      <c r="D71" s="57" t="n">
        <v>9.07</v>
      </c>
      <c r="E71" s="57" t="n">
        <v>0</v>
      </c>
      <c r="F71" s="57" t="n">
        <v>6.4952</v>
      </c>
      <c r="G71" s="57" t="n">
        <v>0</v>
      </c>
      <c r="H71" s="58" t="n">
        <f aca="false">SUM(D71,E71,F71,G71)</f>
        <v>15.5652</v>
      </c>
      <c r="I71" s="57" t="n">
        <v>7.4852</v>
      </c>
      <c r="J71" s="57" t="n">
        <v>10.80454</v>
      </c>
    </row>
    <row r="72" customFormat="false" ht="15.75" hidden="false" customHeight="false" outlineLevel="0" collapsed="false">
      <c r="A72" s="51" t="s">
        <v>158</v>
      </c>
      <c r="B72" s="52"/>
      <c r="C72" s="52"/>
      <c r="D72" s="53" t="n">
        <v>0</v>
      </c>
      <c r="E72" s="53" t="n">
        <v>0</v>
      </c>
      <c r="F72" s="53" t="n">
        <v>0</v>
      </c>
      <c r="G72" s="53" t="n">
        <v>0</v>
      </c>
      <c r="H72" s="54" t="n">
        <f aca="false">SUM(D72,E72,F72,G72)</f>
        <v>0</v>
      </c>
      <c r="I72" s="53" t="n">
        <v>0</v>
      </c>
      <c r="J72" s="53" t="n">
        <v>0.2</v>
      </c>
    </row>
    <row r="73" customFormat="false" ht="15.75" hidden="false" customHeight="false" outlineLevel="0" collapsed="false">
      <c r="A73" s="55" t="s">
        <v>132</v>
      </c>
      <c r="B73" s="56"/>
      <c r="C73" s="56"/>
      <c r="D73" s="57" t="n">
        <v>0</v>
      </c>
      <c r="E73" s="57" t="n">
        <v>0</v>
      </c>
      <c r="F73" s="57" t="n">
        <v>0</v>
      </c>
      <c r="G73" s="57" t="n">
        <v>4.6</v>
      </c>
      <c r="H73" s="58" t="n">
        <f aca="false">SUM(D73,E73,F73,G73)</f>
        <v>4.6</v>
      </c>
      <c r="I73" s="57" t="n">
        <v>0</v>
      </c>
      <c r="J73" s="57" t="n">
        <v>3.50178</v>
      </c>
    </row>
    <row r="74" customFormat="false" ht="15.75" hidden="false" customHeight="false" outlineLevel="0" collapsed="false">
      <c r="A74" s="51" t="s">
        <v>68</v>
      </c>
      <c r="B74" s="52"/>
      <c r="C74" s="52"/>
      <c r="D74" s="53" t="n">
        <v>0</v>
      </c>
      <c r="E74" s="53" t="n">
        <v>0</v>
      </c>
      <c r="F74" s="53" t="n">
        <v>0</v>
      </c>
      <c r="G74" s="53" t="n">
        <v>0</v>
      </c>
      <c r="H74" s="54" t="n">
        <f aca="false">SUM(D74,E74,F74,G74)</f>
        <v>0</v>
      </c>
      <c r="I74" s="53" t="n">
        <v>1.38</v>
      </c>
      <c r="J74" s="53" t="n">
        <v>2.791</v>
      </c>
    </row>
    <row r="75" customFormat="false" ht="15.75" hidden="false" customHeight="false" outlineLevel="0" collapsed="false">
      <c r="A75" s="55" t="s">
        <v>36</v>
      </c>
      <c r="B75" s="56"/>
      <c r="C75" s="56"/>
      <c r="D75" s="57" t="n">
        <v>0</v>
      </c>
      <c r="E75" s="57" t="n">
        <v>0</v>
      </c>
      <c r="F75" s="57" t="n">
        <v>0</v>
      </c>
      <c r="G75" s="57" t="n">
        <v>0</v>
      </c>
      <c r="H75" s="58" t="n">
        <f aca="false">SUM(D75,E75,F75,G75)</f>
        <v>0</v>
      </c>
      <c r="I75" s="57" t="n">
        <v>0</v>
      </c>
      <c r="J75" s="57" t="n">
        <v>1.012</v>
      </c>
    </row>
    <row r="76" customFormat="false" ht="15.75" hidden="false" customHeight="false" outlineLevel="0" collapsed="false">
      <c r="A76" s="59" t="s">
        <v>37</v>
      </c>
      <c r="B76" s="60"/>
      <c r="C76" s="60"/>
      <c r="D76" s="61" t="n">
        <f aca="false">SUM(D52,D53,D54,D55,D56,D57,D58,D59,D60,D61,D62,D63,D64,D65,D66,D67,D68,D69,D70,D71,D72,D73,D74,D75)</f>
        <v>177.045</v>
      </c>
      <c r="E76" s="61" t="n">
        <f aca="false">SUM(E52,E53,E54,E55,E56,E57,E58,E59,E60,E61,E62,E63,E64,E65,E66,E67,E68,E69,E70,E71,E72,E73,E74,E75)</f>
        <v>0</v>
      </c>
      <c r="F76" s="61" t="n">
        <f aca="false">SUM(F52,F53,F54,F55,F56,F57,F58,F59,F60,F61,F62,F63,F64,F65,F66,F67,F68,F69,F70,F71,F72,F73,F74,F75)</f>
        <v>29.0536</v>
      </c>
      <c r="G76" s="61" t="n">
        <f aca="false">SUM(G52,G53,G54,G55,G56,G57,G58,G59,G60,G61,G62,G63,G64,G65,G66,G67,G68,G69,G70,G71,G72,G73,G74,G75)</f>
        <v>35.831</v>
      </c>
      <c r="H76" s="62" t="n">
        <f aca="false">SUM(H52,H53,H54,H55,H56,H57,H58,H59,H60,H61,H62,H63,H64,H65,H66,H67,H68,H69,H70,H71,H72,H73,H74,H75)</f>
        <v>241.9296</v>
      </c>
      <c r="I76" s="57" t="n">
        <f aca="false">SUM(I52,I53,I54,I55,I56,I57,I58,I59,I60,I61,I62,I63,I64,I65,I66,I67,I68,I69,I70,I71,I72,I73,I74,I75)</f>
        <v>202.4468</v>
      </c>
      <c r="J76" s="57" t="n">
        <f aca="false">SUM(J52,J53,J54,J55,J56,J57,J58,J59,J60,J61,J62,J63,J64,J65,J66,J67,J68,J69,J70,J71,J72,J73,J74,J75)</f>
        <v>219.20306</v>
      </c>
    </row>
    <row r="78" customFormat="false" ht="15.75" hidden="false" customHeight="false" outlineLevel="0" collapsed="false">
      <c r="A78" s="47" t="s">
        <v>69</v>
      </c>
      <c r="B78" s="48"/>
      <c r="C78" s="48"/>
      <c r="D78" s="48"/>
      <c r="E78" s="48"/>
      <c r="F78" s="48"/>
      <c r="G78" s="48"/>
      <c r="H78" s="49"/>
      <c r="I78" s="50"/>
      <c r="J78" s="50"/>
    </row>
    <row r="79" customFormat="false" ht="15.75" hidden="false" customHeight="false" outlineLevel="0" collapsed="false">
      <c r="A79" s="51" t="s">
        <v>71</v>
      </c>
      <c r="B79" s="52"/>
      <c r="C79" s="52"/>
      <c r="D79" s="53" t="n">
        <v>0.046</v>
      </c>
      <c r="E79" s="53" t="n">
        <v>0</v>
      </c>
      <c r="F79" s="53" t="n">
        <v>0</v>
      </c>
      <c r="G79" s="53" t="n">
        <v>0</v>
      </c>
      <c r="H79" s="54" t="n">
        <f aca="false">SUM(D79,E79,F79,G79)</f>
        <v>0.046</v>
      </c>
      <c r="I79" s="53" t="n">
        <v>3.105</v>
      </c>
      <c r="J79" s="53" t="n">
        <v>0</v>
      </c>
      <c r="K79" s="52"/>
      <c r="L79" s="52"/>
    </row>
    <row r="80" customFormat="false" ht="15.75" hidden="false" customHeight="false" outlineLevel="0" collapsed="false">
      <c r="A80" s="55" t="s">
        <v>72</v>
      </c>
      <c r="B80" s="56"/>
      <c r="C80" s="56"/>
      <c r="D80" s="57" t="n">
        <v>0</v>
      </c>
      <c r="E80" s="57" t="n">
        <v>0</v>
      </c>
      <c r="F80" s="57" t="n">
        <v>0</v>
      </c>
      <c r="G80" s="57" t="n">
        <v>0</v>
      </c>
      <c r="H80" s="58" t="n">
        <f aca="false">SUM(D80,E80,F80,G80)</f>
        <v>0</v>
      </c>
      <c r="I80" s="57" t="n">
        <v>4.191</v>
      </c>
      <c r="J80" s="57" t="n">
        <v>11.132</v>
      </c>
    </row>
    <row r="81" customFormat="false" ht="15.75" hidden="false" customHeight="false" outlineLevel="0" collapsed="false">
      <c r="A81" s="51" t="s">
        <v>135</v>
      </c>
      <c r="B81" s="52"/>
      <c r="C81" s="52"/>
      <c r="D81" s="53" t="n">
        <v>0</v>
      </c>
      <c r="E81" s="53" t="n">
        <v>0</v>
      </c>
      <c r="F81" s="53" t="n">
        <v>0</v>
      </c>
      <c r="G81" s="53" t="n">
        <v>0</v>
      </c>
      <c r="H81" s="54" t="n">
        <f aca="false">SUM(D81,E81,F81,G81)</f>
        <v>0</v>
      </c>
      <c r="I81" s="53" t="n">
        <v>0</v>
      </c>
      <c r="J81" s="53" t="n">
        <v>88.964</v>
      </c>
    </row>
    <row r="82" customFormat="false" ht="15.75" hidden="false" customHeight="false" outlineLevel="0" collapsed="false">
      <c r="A82" s="55" t="s">
        <v>74</v>
      </c>
      <c r="B82" s="56"/>
      <c r="C82" s="56"/>
      <c r="D82" s="57" t="n">
        <v>57.098</v>
      </c>
      <c r="E82" s="57" t="n">
        <v>0</v>
      </c>
      <c r="F82" s="57" t="n">
        <v>0.207</v>
      </c>
      <c r="G82" s="57" t="n">
        <v>10.1</v>
      </c>
      <c r="H82" s="58" t="n">
        <f aca="false">SUM(D82,E82,F82,G82)</f>
        <v>67.405</v>
      </c>
      <c r="I82" s="57" t="n">
        <v>11.8</v>
      </c>
      <c r="J82" s="57" t="n">
        <v>32.435</v>
      </c>
    </row>
    <row r="83" customFormat="false" ht="15.75" hidden="false" customHeight="false" outlineLevel="0" collapsed="false">
      <c r="A83" s="51" t="s">
        <v>159</v>
      </c>
      <c r="B83" s="52"/>
      <c r="C83" s="52"/>
      <c r="D83" s="53" t="n">
        <v>2.311</v>
      </c>
      <c r="E83" s="53" t="n">
        <v>0</v>
      </c>
      <c r="F83" s="53" t="n">
        <v>0</v>
      </c>
      <c r="G83" s="53" t="n">
        <v>0</v>
      </c>
      <c r="H83" s="54" t="n">
        <f aca="false">SUM(D83,E83,F83,G83)</f>
        <v>2.311</v>
      </c>
      <c r="I83" s="53" t="n">
        <v>0.92</v>
      </c>
      <c r="J83" s="53" t="n">
        <v>6.097</v>
      </c>
    </row>
    <row r="84" customFormat="false" ht="15.75" hidden="false" customHeight="false" outlineLevel="0" collapsed="false">
      <c r="A84" s="55" t="s">
        <v>75</v>
      </c>
      <c r="B84" s="56"/>
      <c r="C84" s="56"/>
      <c r="D84" s="57" t="n">
        <v>0</v>
      </c>
      <c r="E84" s="57" t="n">
        <v>0</v>
      </c>
      <c r="F84" s="57" t="n">
        <v>0.0828</v>
      </c>
      <c r="G84" s="57" t="n">
        <v>0</v>
      </c>
      <c r="H84" s="58" t="n">
        <f aca="false">SUM(D84,E84,F84,G84)</f>
        <v>0.0828</v>
      </c>
      <c r="I84" s="57" t="n">
        <v>0.207</v>
      </c>
      <c r="J84" s="57" t="n">
        <v>0</v>
      </c>
    </row>
    <row r="85" customFormat="false" ht="15.75" hidden="false" customHeight="false" outlineLevel="0" collapsed="false">
      <c r="A85" s="51" t="s">
        <v>136</v>
      </c>
      <c r="B85" s="52"/>
      <c r="C85" s="52"/>
      <c r="D85" s="53" t="n">
        <v>0</v>
      </c>
      <c r="E85" s="53" t="n">
        <v>0</v>
      </c>
      <c r="F85" s="53" t="n">
        <v>0.2668</v>
      </c>
      <c r="G85" s="53" t="n">
        <v>0</v>
      </c>
      <c r="H85" s="54" t="n">
        <f aca="false">SUM(D85,E85,F85,G85)</f>
        <v>0.2668</v>
      </c>
      <c r="I85" s="53" t="n">
        <v>0.2576</v>
      </c>
      <c r="J85" s="53" t="n">
        <v>0</v>
      </c>
    </row>
    <row r="86" customFormat="false" ht="15.75" hidden="false" customHeight="false" outlineLevel="0" collapsed="false">
      <c r="A86" s="55" t="s">
        <v>138</v>
      </c>
      <c r="B86" s="56"/>
      <c r="C86" s="56"/>
      <c r="D86" s="57" t="n">
        <v>2.53</v>
      </c>
      <c r="E86" s="57" t="n">
        <v>0</v>
      </c>
      <c r="F86" s="57" t="n">
        <v>0</v>
      </c>
      <c r="G86" s="57" t="n">
        <v>0</v>
      </c>
      <c r="H86" s="58" t="n">
        <f aca="false">SUM(D86,E86,F86,G86)</f>
        <v>2.53</v>
      </c>
      <c r="I86" s="57" t="n">
        <v>0</v>
      </c>
      <c r="J86" s="57" t="n">
        <v>0.56212</v>
      </c>
    </row>
    <row r="87" customFormat="false" ht="15.75" hidden="false" customHeight="false" outlineLevel="0" collapsed="false">
      <c r="A87" s="51" t="s">
        <v>77</v>
      </c>
      <c r="B87" s="52"/>
      <c r="C87" s="52"/>
      <c r="D87" s="53" t="n">
        <v>2.53</v>
      </c>
      <c r="E87" s="53" t="n">
        <v>0</v>
      </c>
      <c r="F87" s="53" t="n">
        <v>0</v>
      </c>
      <c r="G87" s="53" t="n">
        <v>0</v>
      </c>
      <c r="H87" s="54" t="n">
        <f aca="false">SUM(D87,E87,F87,G87)</f>
        <v>2.53</v>
      </c>
      <c r="I87" s="53" t="n">
        <v>7.63</v>
      </c>
      <c r="J87" s="53" t="n">
        <v>0</v>
      </c>
    </row>
    <row r="88" customFormat="false" ht="15.75" hidden="false" customHeight="false" outlineLevel="0" collapsed="false">
      <c r="A88" s="55" t="s">
        <v>78</v>
      </c>
      <c r="B88" s="56"/>
      <c r="C88" s="56"/>
      <c r="D88" s="57" t="n">
        <v>0</v>
      </c>
      <c r="E88" s="57" t="n">
        <v>0</v>
      </c>
      <c r="F88" s="57" t="n">
        <v>0.3818</v>
      </c>
      <c r="G88" s="57" t="n">
        <v>0.5</v>
      </c>
      <c r="H88" s="58" t="n">
        <f aca="false">SUM(D88,E88,F88,G88)</f>
        <v>0.8818</v>
      </c>
      <c r="I88" s="57" t="n">
        <v>4.1538</v>
      </c>
      <c r="J88" s="57" t="n">
        <v>2.53</v>
      </c>
    </row>
    <row r="89" customFormat="false" ht="15.75" hidden="false" customHeight="false" outlineLevel="0" collapsed="false">
      <c r="A89" s="51" t="s">
        <v>79</v>
      </c>
      <c r="B89" s="52"/>
      <c r="C89" s="52"/>
      <c r="D89" s="53" t="n">
        <v>0.276</v>
      </c>
      <c r="E89" s="53" t="n">
        <v>0</v>
      </c>
      <c r="F89" s="53" t="n">
        <v>0</v>
      </c>
      <c r="G89" s="53" t="n">
        <v>0</v>
      </c>
      <c r="H89" s="54" t="n">
        <f aca="false">SUM(D89,E89,F89,G89)</f>
        <v>0.276</v>
      </c>
      <c r="I89" s="53" t="n">
        <v>0</v>
      </c>
      <c r="J89" s="53" t="n">
        <v>0.461</v>
      </c>
    </row>
    <row r="90" customFormat="false" ht="15.75" hidden="false" customHeight="false" outlineLevel="0" collapsed="false">
      <c r="A90" s="55" t="s">
        <v>80</v>
      </c>
      <c r="B90" s="56"/>
      <c r="C90" s="56"/>
      <c r="D90" s="57" t="n">
        <v>31</v>
      </c>
      <c r="E90" s="57" t="n">
        <v>0</v>
      </c>
      <c r="F90" s="57" t="n">
        <v>2.6588</v>
      </c>
      <c r="G90" s="57" t="n">
        <v>3.2</v>
      </c>
      <c r="H90" s="58" t="n">
        <f aca="false">SUM(D90,E90,F90,G90)</f>
        <v>36.8588</v>
      </c>
      <c r="I90" s="57" t="n">
        <v>0.92</v>
      </c>
      <c r="J90" s="57" t="n">
        <v>0</v>
      </c>
    </row>
    <row r="91" customFormat="false" ht="15.75" hidden="false" customHeight="false" outlineLevel="0" collapsed="false">
      <c r="A91" s="51" t="s">
        <v>139</v>
      </c>
      <c r="B91" s="52"/>
      <c r="C91" s="52"/>
      <c r="D91" s="53" t="n">
        <v>2.364</v>
      </c>
      <c r="E91" s="53" t="n">
        <v>0</v>
      </c>
      <c r="F91" s="53" t="n">
        <v>0</v>
      </c>
      <c r="G91" s="53" t="n">
        <v>0</v>
      </c>
      <c r="H91" s="54" t="n">
        <f aca="false">SUM(D91,E91,F91,G91)</f>
        <v>2.364</v>
      </c>
      <c r="I91" s="53" t="n">
        <v>7.945</v>
      </c>
      <c r="J91" s="53" t="n">
        <v>6.21</v>
      </c>
    </row>
    <row r="92" customFormat="false" ht="15.75" hidden="false" customHeight="false" outlineLevel="0" collapsed="false">
      <c r="A92" s="59" t="s">
        <v>37</v>
      </c>
      <c r="B92" s="60"/>
      <c r="C92" s="60"/>
      <c r="D92" s="61" t="n">
        <f aca="false">SUM(D79,D80,D81,D82,D83,D84,D85,D86,D87,D88,D89,D90,D91)</f>
        <v>98.155</v>
      </c>
      <c r="E92" s="61" t="n">
        <f aca="false">SUM(E79,E80,E81,E82,E83,E84,E85,E86,E87,E88,E89,E90,E91)</f>
        <v>0</v>
      </c>
      <c r="F92" s="61" t="n">
        <f aca="false">SUM(F79,F80,F81,F82,F83,F84,F85,F86,F87,F88,F89,F90,F91)</f>
        <v>3.5972</v>
      </c>
      <c r="G92" s="61" t="n">
        <f aca="false">SUM(G79,G80,G81,G82,G83,G84,G85,G86,G87,G88,G89,G90,G91)</f>
        <v>13.8</v>
      </c>
      <c r="H92" s="62" t="n">
        <f aca="false">SUM(H79,H80,H81,H82,H83,H84,H85,H86,H87,H88,H89,H90,H91)</f>
        <v>115.5522</v>
      </c>
      <c r="I92" s="57" t="n">
        <f aca="false">SUM(I79,I80,I81,I82,I83,I84,I85,I86,I87,I88,I89,I90,I91)</f>
        <v>41.1294</v>
      </c>
      <c r="J92" s="57" t="n">
        <f aca="false">SUM(J79,J80,J81,J82,J83,J84,J85,J86,J87,J88,J89,J90,J91)</f>
        <v>148.39112</v>
      </c>
    </row>
    <row r="94" customFormat="false" ht="15.75" hidden="false" customHeight="false" outlineLevel="0" collapsed="false">
      <c r="A94" s="47" t="s">
        <v>82</v>
      </c>
      <c r="B94" s="48"/>
      <c r="C94" s="48"/>
      <c r="D94" s="48"/>
      <c r="E94" s="48"/>
      <c r="F94" s="48"/>
      <c r="G94" s="48"/>
      <c r="H94" s="49"/>
      <c r="I94" s="50"/>
      <c r="J94" s="50"/>
    </row>
    <row r="95" customFormat="false" ht="15.75" hidden="false" customHeight="false" outlineLevel="0" collapsed="false">
      <c r="A95" s="51" t="s">
        <v>83</v>
      </c>
      <c r="B95" s="52"/>
      <c r="C95" s="52"/>
      <c r="D95" s="53" t="n">
        <v>0</v>
      </c>
      <c r="E95" s="53" t="n">
        <v>0</v>
      </c>
      <c r="F95" s="53" t="n">
        <v>0.138</v>
      </c>
      <c r="G95" s="53" t="n">
        <v>0</v>
      </c>
      <c r="H95" s="54" t="n">
        <f aca="false">SUM(D95,E95,F95,G95)</f>
        <v>0.138</v>
      </c>
      <c r="I95" s="53" t="n">
        <v>0</v>
      </c>
      <c r="J95" s="53" t="n">
        <v>0</v>
      </c>
      <c r="K95" s="52"/>
      <c r="L95" s="52"/>
    </row>
    <row r="96" customFormat="false" ht="15.75" hidden="false" customHeight="false" outlineLevel="0" collapsed="false">
      <c r="A96" s="55" t="s">
        <v>160</v>
      </c>
      <c r="B96" s="56"/>
      <c r="C96" s="56"/>
      <c r="D96" s="57" t="n">
        <v>0</v>
      </c>
      <c r="E96" s="57" t="n">
        <v>0</v>
      </c>
      <c r="F96" s="57" t="n">
        <v>0.368</v>
      </c>
      <c r="G96" s="57" t="n">
        <v>0</v>
      </c>
      <c r="H96" s="58" t="n">
        <f aca="false">SUM(D96,E96,F96,G96)</f>
        <v>0.368</v>
      </c>
      <c r="I96" s="57" t="n">
        <v>0</v>
      </c>
      <c r="J96" s="57" t="n">
        <v>0</v>
      </c>
    </row>
    <row r="97" customFormat="false" ht="15.75" hidden="false" customHeight="false" outlineLevel="0" collapsed="false">
      <c r="A97" s="51" t="s">
        <v>84</v>
      </c>
      <c r="B97" s="52"/>
      <c r="C97" s="52"/>
      <c r="D97" s="53" t="n">
        <v>0</v>
      </c>
      <c r="E97" s="53" t="n">
        <v>0</v>
      </c>
      <c r="F97" s="53" t="n">
        <v>0.4738</v>
      </c>
      <c r="G97" s="53" t="n">
        <v>0</v>
      </c>
      <c r="H97" s="54" t="n">
        <f aca="false">SUM(D97,E97,F97,G97)</f>
        <v>0.4738</v>
      </c>
      <c r="I97" s="53" t="n">
        <v>0</v>
      </c>
      <c r="J97" s="53" t="n">
        <v>0</v>
      </c>
    </row>
    <row r="98" customFormat="false" ht="15.75" hidden="false" customHeight="false" outlineLevel="0" collapsed="false">
      <c r="A98" s="55" t="s">
        <v>161</v>
      </c>
      <c r="B98" s="56"/>
      <c r="C98" s="56"/>
      <c r="D98" s="57" t="n">
        <v>10.49704</v>
      </c>
      <c r="E98" s="57" t="n">
        <v>0</v>
      </c>
      <c r="F98" s="57" t="n">
        <v>0</v>
      </c>
      <c r="G98" s="57" t="n">
        <v>0</v>
      </c>
      <c r="H98" s="58" t="n">
        <f aca="false">SUM(D98,E98,F98,G98)</f>
        <v>10.49704</v>
      </c>
      <c r="I98" s="57" t="n">
        <v>9.43</v>
      </c>
      <c r="J98" s="57" t="n">
        <v>14.7539</v>
      </c>
    </row>
    <row r="99" customFormat="false" ht="15.75" hidden="false" customHeight="false" outlineLevel="0" collapsed="false">
      <c r="A99" s="51" t="s">
        <v>141</v>
      </c>
      <c r="B99" s="52"/>
      <c r="C99" s="52"/>
      <c r="D99" s="53" t="n">
        <v>0</v>
      </c>
      <c r="E99" s="53" t="n">
        <v>0</v>
      </c>
      <c r="F99" s="53" t="n">
        <v>0</v>
      </c>
      <c r="G99" s="53" t="n">
        <v>0</v>
      </c>
      <c r="H99" s="54" t="n">
        <f aca="false">SUM(D99,E99,F99,G99)</f>
        <v>0</v>
      </c>
      <c r="I99" s="53" t="n">
        <v>0</v>
      </c>
      <c r="J99" s="53" t="n">
        <v>0.346</v>
      </c>
    </row>
    <row r="100" customFormat="false" ht="15.75" hidden="false" customHeight="false" outlineLevel="0" collapsed="false">
      <c r="A100" s="55" t="s">
        <v>142</v>
      </c>
      <c r="B100" s="56"/>
      <c r="C100" s="56"/>
      <c r="D100" s="57" t="n">
        <v>0</v>
      </c>
      <c r="E100" s="57" t="n">
        <v>0</v>
      </c>
      <c r="F100" s="57" t="n">
        <v>0.23</v>
      </c>
      <c r="G100" s="57" t="n">
        <v>0</v>
      </c>
      <c r="H100" s="58" t="n">
        <f aca="false">SUM(D100,E100,F100,G100)</f>
        <v>0.23</v>
      </c>
      <c r="I100" s="57" t="n">
        <v>0.092</v>
      </c>
      <c r="J100" s="57" t="n">
        <v>1.092</v>
      </c>
    </row>
    <row r="101" customFormat="false" ht="15.75" hidden="false" customHeight="false" outlineLevel="0" collapsed="false">
      <c r="A101" s="51" t="s">
        <v>87</v>
      </c>
      <c r="B101" s="52"/>
      <c r="C101" s="52"/>
      <c r="D101" s="53" t="n">
        <v>0</v>
      </c>
      <c r="E101" s="53" t="n">
        <v>0</v>
      </c>
      <c r="F101" s="53" t="n">
        <v>0</v>
      </c>
      <c r="G101" s="53" t="n">
        <v>0</v>
      </c>
      <c r="H101" s="54" t="n">
        <f aca="false">SUM(D101,E101,F101,G101)</f>
        <v>0</v>
      </c>
      <c r="I101" s="53" t="n">
        <v>0.0322</v>
      </c>
      <c r="J101" s="53" t="n">
        <v>0</v>
      </c>
    </row>
    <row r="102" customFormat="false" ht="15.75" hidden="false" customHeight="false" outlineLevel="0" collapsed="false">
      <c r="A102" s="55" t="s">
        <v>89</v>
      </c>
      <c r="B102" s="56"/>
      <c r="C102" s="56"/>
      <c r="D102" s="57" t="n">
        <v>51.32634</v>
      </c>
      <c r="E102" s="57" t="n">
        <v>0</v>
      </c>
      <c r="F102" s="57" t="n">
        <v>0</v>
      </c>
      <c r="G102" s="57" t="n">
        <v>28.72</v>
      </c>
      <c r="H102" s="58" t="n">
        <f aca="false">SUM(D102,E102,F102,G102)</f>
        <v>80.04634</v>
      </c>
      <c r="I102" s="57" t="n">
        <v>17.4142</v>
      </c>
      <c r="J102" s="57" t="n">
        <v>31.694</v>
      </c>
    </row>
    <row r="103" customFormat="false" ht="15.75" hidden="false" customHeight="false" outlineLevel="0" collapsed="false">
      <c r="A103" s="59" t="s">
        <v>37</v>
      </c>
      <c r="B103" s="60"/>
      <c r="C103" s="60"/>
      <c r="D103" s="61" t="n">
        <f aca="false">SUM(D95,D96,D97,D98,D99,D100,D101,D102)</f>
        <v>61.82338</v>
      </c>
      <c r="E103" s="61" t="n">
        <f aca="false">SUM(E95,E96,E97,E98,E99,E100,E101,E102)</f>
        <v>0</v>
      </c>
      <c r="F103" s="61" t="n">
        <f aca="false">SUM(F95,F96,F97,F98,F99,F100,F101,F102)</f>
        <v>1.2098</v>
      </c>
      <c r="G103" s="61" t="n">
        <f aca="false">SUM(G95,G96,G97,G98,G99,G100,G101,G102)</f>
        <v>28.72</v>
      </c>
      <c r="H103" s="62" t="n">
        <f aca="false">SUM(H95,H96,H97,H98,H99,H100,H101,H102)</f>
        <v>91.75318</v>
      </c>
      <c r="I103" s="57" t="n">
        <f aca="false">SUM(I95,I96,I97,I98,I99,I100,I101,I102)</f>
        <v>26.9684</v>
      </c>
      <c r="J103" s="57" t="n">
        <f aca="false">SUM(J95,J96,J97,J98,J99,J100,J101,J102)</f>
        <v>47.8859</v>
      </c>
    </row>
    <row r="105" customFormat="false" ht="15.75" hidden="false" customHeight="false" outlineLevel="0" collapsed="false">
      <c r="A105" s="47" t="s">
        <v>90</v>
      </c>
      <c r="B105" s="48"/>
      <c r="C105" s="48"/>
      <c r="D105" s="48"/>
      <c r="E105" s="48"/>
      <c r="F105" s="48"/>
      <c r="G105" s="48"/>
      <c r="H105" s="49"/>
      <c r="I105" s="50"/>
      <c r="J105" s="50"/>
    </row>
    <row r="106" customFormat="false" ht="15.75" hidden="false" customHeight="false" outlineLevel="0" collapsed="false">
      <c r="A106" s="51" t="s">
        <v>91</v>
      </c>
      <c r="B106" s="52"/>
      <c r="C106" s="52"/>
      <c r="D106" s="53" t="n">
        <v>12.075</v>
      </c>
      <c r="E106" s="53" t="n">
        <v>0</v>
      </c>
      <c r="F106" s="53" t="n">
        <v>0</v>
      </c>
      <c r="G106" s="53" t="n">
        <v>0</v>
      </c>
      <c r="H106" s="54" t="n">
        <f aca="false">SUM(D106,E106,F106,G106)</f>
        <v>12.075</v>
      </c>
      <c r="I106" s="53" t="n">
        <v>63.9262</v>
      </c>
      <c r="J106" s="53" t="n">
        <v>12.063</v>
      </c>
      <c r="K106" s="52"/>
      <c r="L106" s="52"/>
    </row>
    <row r="107" customFormat="false" ht="15.75" hidden="false" customHeight="false" outlineLevel="0" collapsed="false">
      <c r="A107" s="55" t="s">
        <v>92</v>
      </c>
      <c r="B107" s="56"/>
      <c r="C107" s="56"/>
      <c r="D107" s="57" t="n">
        <v>73.44</v>
      </c>
      <c r="E107" s="57" t="n">
        <v>0</v>
      </c>
      <c r="F107" s="57" t="n">
        <v>37.0116</v>
      </c>
      <c r="G107" s="57" t="n">
        <v>0</v>
      </c>
      <c r="H107" s="58" t="n">
        <f aca="false">SUM(D107,E107,F107,G107)</f>
        <v>110.4516</v>
      </c>
      <c r="I107" s="57" t="n">
        <v>243.9618</v>
      </c>
      <c r="J107" s="57" t="n">
        <v>40.51634</v>
      </c>
    </row>
    <row r="108" customFormat="false" ht="15.75" hidden="false" customHeight="false" outlineLevel="0" collapsed="false">
      <c r="A108" s="51" t="s">
        <v>162</v>
      </c>
      <c r="B108" s="52"/>
      <c r="C108" s="52"/>
      <c r="D108" s="53" t="n">
        <v>0</v>
      </c>
      <c r="E108" s="53" t="n">
        <v>0</v>
      </c>
      <c r="F108" s="53" t="n">
        <v>0</v>
      </c>
      <c r="G108" s="53" t="n">
        <v>0</v>
      </c>
      <c r="H108" s="54" t="n">
        <f aca="false">SUM(D108,E108,F108,G108)</f>
        <v>0</v>
      </c>
      <c r="I108" s="53" t="n">
        <v>10.2488</v>
      </c>
      <c r="J108" s="53" t="n">
        <v>0</v>
      </c>
    </row>
    <row r="109" customFormat="false" ht="15.75" hidden="false" customHeight="false" outlineLevel="0" collapsed="false">
      <c r="A109" s="55" t="s">
        <v>93</v>
      </c>
      <c r="B109" s="56"/>
      <c r="C109" s="56"/>
      <c r="D109" s="57" t="n">
        <v>0</v>
      </c>
      <c r="E109" s="57" t="n">
        <v>0</v>
      </c>
      <c r="F109" s="57" t="n">
        <v>11.5138</v>
      </c>
      <c r="G109" s="57" t="n">
        <v>49.332</v>
      </c>
      <c r="H109" s="58" t="n">
        <f aca="false">SUM(D109,E109,F109,G109)</f>
        <v>60.8458</v>
      </c>
      <c r="I109" s="57" t="n">
        <v>60.088</v>
      </c>
      <c r="J109" s="57" t="n">
        <v>66.15392</v>
      </c>
    </row>
    <row r="110" customFormat="false" ht="15.75" hidden="false" customHeight="false" outlineLevel="0" collapsed="false">
      <c r="A110" s="51" t="s">
        <v>163</v>
      </c>
      <c r="B110" s="52"/>
      <c r="C110" s="52"/>
      <c r="D110" s="53" t="n">
        <v>0</v>
      </c>
      <c r="E110" s="53" t="n">
        <v>0</v>
      </c>
      <c r="F110" s="53" t="n">
        <v>0.6808</v>
      </c>
      <c r="G110" s="53" t="n">
        <v>0</v>
      </c>
      <c r="H110" s="54" t="n">
        <f aca="false">SUM(D110,E110,F110,G110)</f>
        <v>0.6808</v>
      </c>
      <c r="I110" s="53" t="n">
        <v>0.7728</v>
      </c>
      <c r="J110" s="53" t="n">
        <v>0.2576</v>
      </c>
    </row>
    <row r="111" customFormat="false" ht="15.75" hidden="false" customHeight="false" outlineLevel="0" collapsed="false">
      <c r="A111" s="59" t="s">
        <v>37</v>
      </c>
      <c r="B111" s="60"/>
      <c r="C111" s="60"/>
      <c r="D111" s="61" t="n">
        <f aca="false">SUM(D106,D107,D108,D109,D110)</f>
        <v>85.515</v>
      </c>
      <c r="E111" s="61" t="n">
        <f aca="false">SUM(E106,E107,E108,E109,E110)</f>
        <v>0</v>
      </c>
      <c r="F111" s="61" t="n">
        <f aca="false">SUM(F106,F107,F108,F109,F110)</f>
        <v>49.2062</v>
      </c>
      <c r="G111" s="61" t="n">
        <f aca="false">SUM(G106,G107,G108,G109,G110)</f>
        <v>49.332</v>
      </c>
      <c r="H111" s="62" t="n">
        <f aca="false">SUM(H106,H107,H108,H109,H110)</f>
        <v>184.0532</v>
      </c>
      <c r="I111" s="57" t="n">
        <f aca="false">SUM(I106,I107,I108,I109,I110)</f>
        <v>378.9976</v>
      </c>
      <c r="J111" s="57" t="n">
        <f aca="false">SUM(J106,J107,J108,J109,J110)</f>
        <v>118.99086</v>
      </c>
    </row>
    <row r="113" customFormat="false" ht="15.75" hidden="false" customHeight="false" outlineLevel="0" collapsed="false">
      <c r="A113" s="47" t="s">
        <v>94</v>
      </c>
      <c r="B113" s="48"/>
      <c r="C113" s="48"/>
      <c r="D113" s="48"/>
      <c r="E113" s="48"/>
      <c r="F113" s="48"/>
      <c r="G113" s="48"/>
      <c r="H113" s="49"/>
      <c r="I113" s="50"/>
      <c r="J113" s="50"/>
    </row>
    <row r="114" customFormat="false" ht="15.75" hidden="false" customHeight="false" outlineLevel="0" collapsed="false">
      <c r="A114" s="51" t="s">
        <v>12</v>
      </c>
      <c r="B114" s="52"/>
      <c r="C114" s="52"/>
      <c r="D114" s="53" t="n">
        <v>0</v>
      </c>
      <c r="E114" s="53" t="n">
        <v>0</v>
      </c>
      <c r="F114" s="53" t="n">
        <v>0</v>
      </c>
      <c r="G114" s="53" t="n">
        <v>0</v>
      </c>
      <c r="H114" s="54" t="n">
        <f aca="false">SUM(D114,E114,F114,G114)</f>
        <v>0</v>
      </c>
      <c r="I114" s="53" t="n">
        <v>0</v>
      </c>
      <c r="J114" s="53" t="n">
        <v>26.759</v>
      </c>
      <c r="K114" s="52"/>
      <c r="L114" s="52"/>
    </row>
    <row r="115" customFormat="false" ht="15.75" hidden="false" customHeight="false" outlineLevel="0" collapsed="false">
      <c r="A115" s="55" t="s">
        <v>95</v>
      </c>
      <c r="B115" s="56"/>
      <c r="C115" s="56"/>
      <c r="D115" s="57" t="n">
        <v>0</v>
      </c>
      <c r="E115" s="57" t="n">
        <v>0</v>
      </c>
      <c r="F115" s="57" t="n">
        <v>28.0186</v>
      </c>
      <c r="G115" s="57" t="n">
        <v>0</v>
      </c>
      <c r="H115" s="58" t="n">
        <f aca="false">SUM(D115,E115,F115,G115)</f>
        <v>28.0186</v>
      </c>
      <c r="I115" s="57" t="n">
        <v>22.31</v>
      </c>
      <c r="J115" s="57" t="n">
        <v>0.1</v>
      </c>
    </row>
    <row r="116" customFormat="false" ht="15.75" hidden="false" customHeight="false" outlineLevel="0" collapsed="false">
      <c r="A116" s="51" t="s">
        <v>96</v>
      </c>
      <c r="B116" s="52"/>
      <c r="C116" s="52"/>
      <c r="D116" s="53" t="n">
        <v>20.2</v>
      </c>
      <c r="E116" s="53" t="n">
        <v>0</v>
      </c>
      <c r="F116" s="53" t="n">
        <v>16.0356</v>
      </c>
      <c r="G116" s="53" t="n">
        <v>0</v>
      </c>
      <c r="H116" s="54" t="n">
        <f aca="false">SUM(D116,E116,F116,G116)</f>
        <v>36.2356</v>
      </c>
      <c r="I116" s="53" t="n">
        <v>38.2562</v>
      </c>
      <c r="J116" s="53" t="n">
        <v>40.99022</v>
      </c>
    </row>
    <row r="117" customFormat="false" ht="15.75" hidden="false" customHeight="false" outlineLevel="0" collapsed="false">
      <c r="A117" s="55" t="s">
        <v>144</v>
      </c>
      <c r="B117" s="56"/>
      <c r="C117" s="56"/>
      <c r="D117" s="57" t="n">
        <v>0</v>
      </c>
      <c r="E117" s="57" t="n">
        <v>0</v>
      </c>
      <c r="F117" s="57" t="n">
        <v>0.345</v>
      </c>
      <c r="G117" s="57" t="n">
        <v>0</v>
      </c>
      <c r="H117" s="58" t="n">
        <f aca="false">SUM(D117,E117,F117,G117)</f>
        <v>0.345</v>
      </c>
      <c r="I117" s="57" t="n">
        <v>0.0644</v>
      </c>
      <c r="J117" s="57" t="n">
        <v>2.32622</v>
      </c>
    </row>
    <row r="118" customFormat="false" ht="15.75" hidden="false" customHeight="false" outlineLevel="0" collapsed="false">
      <c r="A118" s="51" t="s">
        <v>97</v>
      </c>
      <c r="B118" s="52"/>
      <c r="C118" s="52"/>
      <c r="D118" s="53" t="n">
        <v>0</v>
      </c>
      <c r="E118" s="53" t="n">
        <v>0</v>
      </c>
      <c r="F118" s="53" t="n">
        <v>5.3682</v>
      </c>
      <c r="G118" s="53" t="n">
        <v>0</v>
      </c>
      <c r="H118" s="54" t="n">
        <f aca="false">SUM(D118,E118,F118,G118)</f>
        <v>5.3682</v>
      </c>
      <c r="I118" s="53" t="n">
        <v>2.3092</v>
      </c>
      <c r="J118" s="53" t="n">
        <v>6.03152</v>
      </c>
    </row>
    <row r="119" customFormat="false" ht="15.75" hidden="false" customHeight="false" outlineLevel="0" collapsed="false">
      <c r="A119" s="55" t="s">
        <v>98</v>
      </c>
      <c r="B119" s="56"/>
      <c r="C119" s="56"/>
      <c r="D119" s="57" t="n">
        <v>0</v>
      </c>
      <c r="E119" s="57" t="n">
        <v>0</v>
      </c>
      <c r="F119" s="57" t="n">
        <v>6.8908</v>
      </c>
      <c r="G119" s="57" t="n">
        <v>0</v>
      </c>
      <c r="H119" s="58" t="n">
        <f aca="false">SUM(D119,E119,F119,G119)</f>
        <v>6.8908</v>
      </c>
      <c r="I119" s="57" t="n">
        <v>3.2476</v>
      </c>
      <c r="J119" s="57" t="n">
        <v>7.41612</v>
      </c>
    </row>
    <row r="120" customFormat="false" ht="15.75" hidden="false" customHeight="false" outlineLevel="0" collapsed="false">
      <c r="A120" s="51" t="s">
        <v>99</v>
      </c>
      <c r="B120" s="52"/>
      <c r="C120" s="52"/>
      <c r="D120" s="53" t="n">
        <v>0</v>
      </c>
      <c r="E120" s="53" t="n">
        <v>0</v>
      </c>
      <c r="F120" s="53" t="n">
        <v>0.23</v>
      </c>
      <c r="G120" s="53" t="n">
        <v>0</v>
      </c>
      <c r="H120" s="54" t="n">
        <f aca="false">SUM(D120,E120,F120,G120)</f>
        <v>0.23</v>
      </c>
      <c r="I120" s="53" t="n">
        <v>0</v>
      </c>
      <c r="J120" s="53" t="n">
        <v>0</v>
      </c>
    </row>
    <row r="121" customFormat="false" ht="15.75" hidden="false" customHeight="false" outlineLevel="0" collapsed="false">
      <c r="A121" s="55" t="s">
        <v>100</v>
      </c>
      <c r="B121" s="56"/>
      <c r="C121" s="56"/>
      <c r="D121" s="57" t="n">
        <v>0</v>
      </c>
      <c r="E121" s="57" t="n">
        <v>0</v>
      </c>
      <c r="F121" s="57" t="n">
        <v>10.7272</v>
      </c>
      <c r="G121" s="57" t="n">
        <v>0</v>
      </c>
      <c r="H121" s="58" t="n">
        <f aca="false">SUM(D121,E121,F121,G121)</f>
        <v>10.7272</v>
      </c>
      <c r="I121" s="57" t="n">
        <v>23.207</v>
      </c>
      <c r="J121" s="57" t="n">
        <v>28.38016</v>
      </c>
    </row>
    <row r="122" customFormat="false" ht="15.75" hidden="false" customHeight="false" outlineLevel="0" collapsed="false">
      <c r="A122" s="51" t="s">
        <v>101</v>
      </c>
      <c r="B122" s="52"/>
      <c r="C122" s="52"/>
      <c r="D122" s="53" t="n">
        <v>0</v>
      </c>
      <c r="E122" s="53" t="n">
        <v>0</v>
      </c>
      <c r="F122" s="53" t="n">
        <v>0</v>
      </c>
      <c r="G122" s="53" t="n">
        <v>0</v>
      </c>
      <c r="H122" s="54" t="n">
        <f aca="false">SUM(D122,E122,F122,G122)</f>
        <v>0</v>
      </c>
      <c r="I122" s="53" t="n">
        <v>7.587</v>
      </c>
      <c r="J122" s="53" t="n">
        <v>0</v>
      </c>
    </row>
    <row r="123" customFormat="false" ht="15.75" hidden="false" customHeight="false" outlineLevel="0" collapsed="false">
      <c r="A123" s="55" t="s">
        <v>103</v>
      </c>
      <c r="B123" s="56"/>
      <c r="C123" s="56"/>
      <c r="D123" s="57" t="n">
        <v>11</v>
      </c>
      <c r="E123" s="57" t="n">
        <v>0</v>
      </c>
      <c r="F123" s="57" t="n">
        <v>10.7088</v>
      </c>
      <c r="G123" s="57" t="n">
        <v>10.672</v>
      </c>
      <c r="H123" s="58" t="n">
        <f aca="false">SUM(D123,E123,F123,G123)</f>
        <v>32.3808</v>
      </c>
      <c r="I123" s="57" t="n">
        <v>49.795</v>
      </c>
      <c r="J123" s="57" t="n">
        <v>86.50892</v>
      </c>
    </row>
    <row r="124" customFormat="false" ht="15.75" hidden="false" customHeight="false" outlineLevel="0" collapsed="false">
      <c r="A124" s="51" t="s">
        <v>104</v>
      </c>
      <c r="B124" s="52"/>
      <c r="C124" s="52"/>
      <c r="D124" s="53" t="n">
        <v>2.305</v>
      </c>
      <c r="E124" s="53" t="n">
        <v>0</v>
      </c>
      <c r="F124" s="53" t="n">
        <v>89.0468</v>
      </c>
      <c r="G124" s="53" t="n">
        <v>8.46</v>
      </c>
      <c r="H124" s="54" t="n">
        <f aca="false">SUM(D124,E124,F124,G124)</f>
        <v>99.8118</v>
      </c>
      <c r="I124" s="53" t="n">
        <v>76.331</v>
      </c>
      <c r="J124" s="53" t="n">
        <v>53.07232</v>
      </c>
    </row>
    <row r="125" customFormat="false" ht="15.75" hidden="false" customHeight="false" outlineLevel="0" collapsed="false">
      <c r="A125" s="59" t="s">
        <v>37</v>
      </c>
      <c r="B125" s="60"/>
      <c r="C125" s="60"/>
      <c r="D125" s="61" t="n">
        <f aca="false">SUM(D114,D115,D116,D117,D118,D119,D120,D121,D122,D123,D124)</f>
        <v>33.505</v>
      </c>
      <c r="E125" s="61" t="n">
        <f aca="false">SUM(E114,E115,E116,E117,E118,E119,E120,E121,E122,E123,E124)</f>
        <v>0</v>
      </c>
      <c r="F125" s="61" t="n">
        <f aca="false">SUM(F114,F115,F116,F117,F118,F119,F120,F121,F122,F123,F124)</f>
        <v>167.371</v>
      </c>
      <c r="G125" s="61" t="n">
        <f aca="false">SUM(G114,G115,G116,G117,G118,G119,G120,G121,G122,G123,G124)</f>
        <v>19.132</v>
      </c>
      <c r="H125" s="62" t="n">
        <f aca="false">SUM(H114,H115,H116,H117,H118,H119,H120,H121,H122,H123,H124)</f>
        <v>220.008</v>
      </c>
      <c r="I125" s="57" t="n">
        <f aca="false">SUM(I114,I115,I116,I117,I118,I119,I120,I121,I122,I123,I124)</f>
        <v>223.1074</v>
      </c>
      <c r="J125" s="57" t="n">
        <f aca="false">SUM(J114,J115,J116,J117,J118,J119,J120,J121,J122,J123,J124)</f>
        <v>251.58448</v>
      </c>
    </row>
    <row r="127" customFormat="false" ht="15.75" hidden="false" customHeight="false" outlineLevel="0" collapsed="false">
      <c r="A127" s="47" t="s">
        <v>105</v>
      </c>
      <c r="B127" s="48"/>
      <c r="C127" s="48"/>
      <c r="D127" s="48"/>
      <c r="E127" s="48"/>
      <c r="F127" s="48"/>
      <c r="G127" s="48"/>
      <c r="H127" s="49"/>
      <c r="I127" s="50"/>
      <c r="J127" s="50"/>
    </row>
    <row r="128" customFormat="false" ht="15.75" hidden="false" customHeight="false" outlineLevel="0" collapsed="false">
      <c r="A128" s="51" t="s">
        <v>106</v>
      </c>
      <c r="B128" s="52"/>
      <c r="C128" s="52"/>
      <c r="D128" s="53" t="n">
        <v>29.2</v>
      </c>
      <c r="E128" s="53" t="n">
        <v>0</v>
      </c>
      <c r="F128" s="53" t="n">
        <v>4.0618</v>
      </c>
      <c r="G128" s="53" t="n">
        <v>0</v>
      </c>
      <c r="H128" s="54" t="n">
        <f aca="false">SUM(D128,E128,F128,G128)</f>
        <v>33.2618</v>
      </c>
      <c r="I128" s="53" t="n">
        <v>33.8868</v>
      </c>
      <c r="J128" s="53" t="n">
        <v>74.04226</v>
      </c>
      <c r="K128" s="52"/>
      <c r="L128" s="52"/>
    </row>
    <row r="129" customFormat="false" ht="15.75" hidden="false" customHeight="false" outlineLevel="0" collapsed="false">
      <c r="A129" s="55" t="s">
        <v>164</v>
      </c>
      <c r="B129" s="56"/>
      <c r="C129" s="56"/>
      <c r="D129" s="57" t="n">
        <v>0</v>
      </c>
      <c r="E129" s="57" t="n">
        <v>0</v>
      </c>
      <c r="F129" s="57" t="n">
        <v>1.403</v>
      </c>
      <c r="G129" s="57" t="n">
        <v>0</v>
      </c>
      <c r="H129" s="58" t="n">
        <f aca="false">SUM(D129,E129,F129,G129)</f>
        <v>1.403</v>
      </c>
      <c r="I129" s="57" t="n">
        <v>0</v>
      </c>
      <c r="J129" s="57" t="n">
        <v>0</v>
      </c>
    </row>
    <row r="130" customFormat="false" ht="15.75" hidden="false" customHeight="false" outlineLevel="0" collapsed="false">
      <c r="A130" s="51" t="s">
        <v>107</v>
      </c>
      <c r="B130" s="52"/>
      <c r="C130" s="52"/>
      <c r="D130" s="53" t="n">
        <v>0</v>
      </c>
      <c r="E130" s="53" t="n">
        <v>0</v>
      </c>
      <c r="F130" s="53" t="n">
        <v>2.9624</v>
      </c>
      <c r="G130" s="53" t="n">
        <v>0</v>
      </c>
      <c r="H130" s="54" t="n">
        <f aca="false">SUM(D130,E130,F130,G130)</f>
        <v>2.9624</v>
      </c>
      <c r="I130" s="53" t="n">
        <v>22.5642</v>
      </c>
      <c r="J130" s="53" t="n">
        <v>25.0027</v>
      </c>
    </row>
    <row r="131" customFormat="false" ht="15.75" hidden="false" customHeight="false" outlineLevel="0" collapsed="false">
      <c r="A131" s="59" t="s">
        <v>37</v>
      </c>
      <c r="B131" s="60"/>
      <c r="C131" s="60"/>
      <c r="D131" s="61" t="n">
        <f aca="false">SUM(D128,D129,D130)</f>
        <v>29.2</v>
      </c>
      <c r="E131" s="61" t="n">
        <f aca="false">SUM(E128,E129,E130)</f>
        <v>0</v>
      </c>
      <c r="F131" s="61" t="n">
        <f aca="false">SUM(F128,F129,F130)</f>
        <v>8.4272</v>
      </c>
      <c r="G131" s="61" t="n">
        <f aca="false">SUM(G128,G129,G130)</f>
        <v>0</v>
      </c>
      <c r="H131" s="62" t="n">
        <f aca="false">SUM(H128,H129,H130)</f>
        <v>37.6272</v>
      </c>
      <c r="I131" s="57" t="n">
        <f aca="false">SUM(I128,I129,I130)</f>
        <v>56.451</v>
      </c>
      <c r="J131" s="57" t="n">
        <f aca="false">SUM(J128,J129,J130)</f>
        <v>99.04496</v>
      </c>
    </row>
    <row r="133" customFormat="false" ht="15.75" hidden="false" customHeight="false" outlineLevel="0" collapsed="false">
      <c r="A133" s="47" t="s">
        <v>36</v>
      </c>
      <c r="B133" s="48"/>
      <c r="C133" s="48"/>
      <c r="D133" s="48"/>
      <c r="E133" s="48"/>
      <c r="F133" s="48"/>
      <c r="G133" s="48"/>
      <c r="H133" s="49"/>
      <c r="I133" s="50"/>
      <c r="J133" s="50"/>
    </row>
    <row r="134" customFormat="false" ht="15.75" hidden="false" customHeight="false" outlineLevel="0" collapsed="false">
      <c r="A134" s="51" t="s">
        <v>15</v>
      </c>
      <c r="B134" s="52"/>
      <c r="C134" s="52"/>
      <c r="D134" s="53" t="n">
        <v>0</v>
      </c>
      <c r="E134" s="53" t="n">
        <v>0</v>
      </c>
      <c r="F134" s="53" t="n">
        <v>0.0598</v>
      </c>
      <c r="G134" s="53" t="n">
        <v>0</v>
      </c>
      <c r="H134" s="54" t="n">
        <f aca="false">SUM(D134,E134,F134,G134)</f>
        <v>0.0598</v>
      </c>
      <c r="I134" s="53" t="n">
        <v>0.1058</v>
      </c>
      <c r="J134" s="53" t="n">
        <v>0</v>
      </c>
      <c r="K134" s="52"/>
      <c r="L134" s="52"/>
    </row>
    <row r="135" customFormat="false" ht="15.75" hidden="false" customHeight="false" outlineLevel="0" collapsed="false">
      <c r="A135" s="59" t="s">
        <v>37</v>
      </c>
      <c r="B135" s="60"/>
      <c r="C135" s="60"/>
      <c r="D135" s="61" t="n">
        <f aca="false">D134</f>
        <v>0</v>
      </c>
      <c r="E135" s="61" t="n">
        <f aca="false">E134</f>
        <v>0</v>
      </c>
      <c r="F135" s="61" t="n">
        <f aca="false">F134</f>
        <v>0.0598</v>
      </c>
      <c r="G135" s="61" t="n">
        <f aca="false">G134</f>
        <v>0</v>
      </c>
      <c r="H135" s="62" t="n">
        <f aca="false">H134</f>
        <v>0.0598</v>
      </c>
      <c r="I135" s="57" t="n">
        <f aca="false">I134</f>
        <v>0.1058</v>
      </c>
      <c r="J135" s="57" t="n">
        <f aca="false">J134</f>
        <v>0</v>
      </c>
    </row>
    <row r="137" customFormat="false" ht="33.95" hidden="false" customHeight="true" outlineLevel="0" collapsed="false">
      <c r="A137" s="63" t="s">
        <v>108</v>
      </c>
      <c r="B137" s="64"/>
      <c r="C137" s="64"/>
      <c r="D137" s="65" t="n">
        <f aca="false">SUM(D22,D34,D44,D49,D76,D92,D103,D111,D125,D131,D135)</f>
        <v>634.67848</v>
      </c>
      <c r="E137" s="65" t="n">
        <f aca="false">SUM(E22,E34,E44,E49,E76,E92,E103,E111,E125,E131,E135)</f>
        <v>0</v>
      </c>
      <c r="F137" s="65" t="n">
        <f aca="false">SUM(F22,F34,F44,F49,F76,F92,F103,F111,F125,F131,F135)</f>
        <v>259.3388</v>
      </c>
      <c r="G137" s="65" t="n">
        <f aca="false">SUM(G22,G34,G44,G49,G76,G92,G103,G111,G125,G131,G135)</f>
        <v>388.0968</v>
      </c>
      <c r="H137" s="65" t="n">
        <f aca="false">SUM(H22,H34,H44,H49,H76,H92,H103,H111,H125,H131,H135)</f>
        <v>1282.11408</v>
      </c>
      <c r="I137" s="65" t="n">
        <f aca="false">SUM(I22,I34,I44,I49,I76,I92,I103,I111,I125,I131,I135)</f>
        <v>1412.44704</v>
      </c>
      <c r="J137" s="66" t="n">
        <f aca="false">SUM(J22,J34,J44,J49,J76,J92,J103,J111,J125,J131,J135)</f>
        <v>1251.96261</v>
      </c>
    </row>
    <row r="139" customFormat="false" ht="15" hidden="false" customHeight="false" outlineLevel="0" collapsed="false">
      <c r="A139" s="67" t="s">
        <v>109</v>
      </c>
      <c r="B139" s="68"/>
      <c r="C139" s="68"/>
      <c r="D139" s="69" t="n">
        <v>701.2038</v>
      </c>
      <c r="E139" s="69" t="n">
        <v>0</v>
      </c>
      <c r="F139" s="69" t="n">
        <v>430.2932</v>
      </c>
      <c r="G139" s="69" t="n">
        <v>280.95004</v>
      </c>
      <c r="I139" s="70" t="s">
        <v>110</v>
      </c>
      <c r="J139" s="70" t="s">
        <v>110</v>
      </c>
    </row>
    <row r="140" s="73" customFormat="true" ht="15" hidden="false" customHeight="false" outlineLevel="0" collapsed="false">
      <c r="A140" s="71" t="s">
        <v>111</v>
      </c>
      <c r="B140" s="72"/>
      <c r="C140" s="72"/>
      <c r="D140" s="72" t="n">
        <f aca="false">IF(OR(D139=0,D139="-"),"-",IF(D137="-",(0-D139)/D139,(D137-D139)/D139))</f>
        <v>-0.0948730169460004</v>
      </c>
      <c r="E140" s="72" t="str">
        <f aca="false">IF(OR(E139=0,E139="-"),"-",IF(E137="-",(0-E139)/E139,(E137-E139)/E139))</f>
        <v>-</v>
      </c>
      <c r="F140" s="72" t="n">
        <f aca="false">IF(OR(F139=0,F139="-"),"-",IF(F137="-",(0-F139)/F139,(F137-F139)/F139))</f>
        <v>-0.397297470654893</v>
      </c>
      <c r="G140" s="72" t="n">
        <f aca="false">IF(OR(G139=0,G139="-"),"-",IF(G137="-",(0-G139)/G139,(G137-G139)/G139))</f>
        <v>0.381373001406228</v>
      </c>
      <c r="I140" s="74" t="s">
        <v>112</v>
      </c>
      <c r="J140" s="74" t="s">
        <v>113</v>
      </c>
    </row>
    <row r="141" customFormat="false" ht="15" hidden="false" customHeight="false" outlineLevel="0" collapsed="false">
      <c r="A141" s="67" t="s">
        <v>114</v>
      </c>
      <c r="B141" s="68"/>
      <c r="C141" s="68"/>
      <c r="D141" s="69" t="n">
        <v>793.26175</v>
      </c>
      <c r="E141" s="69" t="n">
        <v>0</v>
      </c>
      <c r="F141" s="69" t="n">
        <v>286.879</v>
      </c>
      <c r="G141" s="69" t="n">
        <v>171.82186</v>
      </c>
      <c r="I141" s="75" t="n">
        <f aca="false">IF(OR(I137=0,I137="-"),"-",IF(H137="-",(0-I137)/I137,(H137-I137)/I137))</f>
        <v>-0.0922745818491008</v>
      </c>
      <c r="J141" s="75" t="n">
        <f aca="false">IF(OR(J137=0,J137="-"),"-",IF(I137="-",(0-J137)/J137,(I137-J137)/J137))</f>
        <v>0.1281862802596</v>
      </c>
    </row>
    <row r="142" s="73" customFormat="true" ht="15" hidden="false" customHeight="false" outlineLevel="0" collapsed="false">
      <c r="A142" s="72" t="s">
        <v>115</v>
      </c>
      <c r="B142" s="72"/>
      <c r="C142" s="72"/>
      <c r="D142" s="72" t="n">
        <f aca="false">IF(OR(D141=0,D141="-"),"-",IF(D139="-",(0-D141)/D141,(D139-D141)/D141))</f>
        <v>-0.116049904082732</v>
      </c>
      <c r="E142" s="72" t="str">
        <f aca="false">IF(OR(E141=0,E141="-"),"-",IF(E139="-",(0-E141)/E141,(E139-E141)/E141))</f>
        <v>-</v>
      </c>
      <c r="F142" s="72" t="n">
        <f aca="false">IF(OR(F141=0,F141="-"),"-",IF(F139="-",(0-F141)/F141,(F139-F141)/F141))</f>
        <v>0.499911809508538</v>
      </c>
      <c r="G142" s="72" t="n">
        <f aca="false">IF(OR(G141=0,G141="-"),"-",IF(G139="-",(0-G141)/G141,(G139-G141)/G141))</f>
        <v>0.635123959198207</v>
      </c>
    </row>
  </sheetData>
  <mergeCells count="146">
    <mergeCell ref="A1:I1"/>
    <mergeCell ref="A2:I2"/>
    <mergeCell ref="A3:I3"/>
    <mergeCell ref="B5:B7"/>
    <mergeCell ref="C5:C7"/>
    <mergeCell ref="D5:D7"/>
    <mergeCell ref="E5:E7"/>
    <mergeCell ref="F5:F7"/>
    <mergeCell ref="G5:G7"/>
    <mergeCell ref="H5:H6"/>
    <mergeCell ref="I5:I6"/>
    <mergeCell ref="J5:J6"/>
    <mergeCell ref="B8:C8"/>
    <mergeCell ref="B9:C9"/>
    <mergeCell ref="K9:L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4:C24"/>
    <mergeCell ref="B25:C25"/>
    <mergeCell ref="K25:L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6:C36"/>
    <mergeCell ref="B37:C37"/>
    <mergeCell ref="K37:L37"/>
    <mergeCell ref="B38:C38"/>
    <mergeCell ref="B39:C39"/>
    <mergeCell ref="B40:C40"/>
    <mergeCell ref="B41:C41"/>
    <mergeCell ref="B42:C42"/>
    <mergeCell ref="B43:C43"/>
    <mergeCell ref="B44:C44"/>
    <mergeCell ref="B46:C46"/>
    <mergeCell ref="B47:C47"/>
    <mergeCell ref="K47:L47"/>
    <mergeCell ref="B48:C48"/>
    <mergeCell ref="B49:C49"/>
    <mergeCell ref="B51:C51"/>
    <mergeCell ref="B52:C52"/>
    <mergeCell ref="K52:L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8:C78"/>
    <mergeCell ref="B79:C79"/>
    <mergeCell ref="K79:L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4:C94"/>
    <mergeCell ref="B95:C95"/>
    <mergeCell ref="K95:L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5:C105"/>
    <mergeCell ref="B106:C106"/>
    <mergeCell ref="K106:L106"/>
    <mergeCell ref="B107:C107"/>
    <mergeCell ref="B108:C108"/>
    <mergeCell ref="B109:C109"/>
    <mergeCell ref="B110:C110"/>
    <mergeCell ref="B111:C111"/>
    <mergeCell ref="B113:C113"/>
    <mergeCell ref="B114:C114"/>
    <mergeCell ref="K114:L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7:C127"/>
    <mergeCell ref="B128:C128"/>
    <mergeCell ref="K128:L128"/>
    <mergeCell ref="B129:C129"/>
    <mergeCell ref="B130:C130"/>
    <mergeCell ref="B131:C131"/>
    <mergeCell ref="B133:C133"/>
    <mergeCell ref="B134:C134"/>
    <mergeCell ref="K134:L134"/>
    <mergeCell ref="B135:C135"/>
    <mergeCell ref="B137:C137"/>
    <mergeCell ref="B139:C139"/>
    <mergeCell ref="B140:C140"/>
    <mergeCell ref="B141:C141"/>
    <mergeCell ref="B142:C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G1" activeCellId="0" sqref="AG1"/>
    </sheetView>
  </sheetViews>
  <sheetFormatPr defaultRowHeight="15"/>
  <cols>
    <col collapsed="false" hidden="false" max="1" min="1" style="0" width="34.8582995951417"/>
    <col collapsed="false" hidden="false" max="2" min="2" style="0" width="1.28744939271255"/>
    <col collapsed="false" hidden="false" max="3" min="3" style="0" width="6.42914979757085"/>
    <col collapsed="false" hidden="false" max="4" min="4" style="0" width="2"/>
    <col collapsed="false" hidden="false" max="5" min="5" style="0" width="6.42914979757085"/>
    <col collapsed="false" hidden="false" max="6" min="6" style="0" width="2"/>
    <col collapsed="false" hidden="false" max="7" min="7" style="0" width="6.42914979757085"/>
    <col collapsed="false" hidden="false" max="8" min="8" style="0" width="1"/>
    <col collapsed="false" hidden="false" max="9" min="9" style="0" width="8.71255060728745"/>
    <col collapsed="false" hidden="false" max="10" min="10" style="0" width="0.42914979757085"/>
    <col collapsed="false" hidden="false" max="11" min="11" style="0" width="6.42914979757085"/>
    <col collapsed="false" hidden="false" max="12" min="12" style="0" width="2"/>
    <col collapsed="false" hidden="false" max="13" min="13" style="0" width="6.42914979757085"/>
    <col collapsed="false" hidden="false" max="14" min="14" style="0" width="2"/>
    <col collapsed="false" hidden="false" max="15" min="15" style="0" width="6.42914979757085"/>
    <col collapsed="false" hidden="false" max="16" min="16" style="0" width="1"/>
    <col collapsed="false" hidden="false" max="17" min="17" style="0" width="8.71255060728745"/>
    <col collapsed="false" hidden="false" max="18" min="18" style="0" width="0.42914979757085"/>
    <col collapsed="false" hidden="false" max="19" min="19" style="0" width="6.42914979757085"/>
    <col collapsed="false" hidden="false" max="20" min="20" style="0" width="2"/>
    <col collapsed="false" hidden="false" max="21" min="21" style="0" width="6.42914979757085"/>
    <col collapsed="false" hidden="false" max="22" min="22" style="0" width="2"/>
    <col collapsed="false" hidden="false" max="23" min="23" style="0" width="6.42914979757085"/>
    <col collapsed="false" hidden="false" max="24" min="24" style="0" width="1"/>
    <col collapsed="false" hidden="false" max="25" min="25" style="0" width="8.71255060728745"/>
    <col collapsed="false" hidden="false" max="26" min="26" style="0" width="0.42914979757085"/>
    <col collapsed="false" hidden="false" max="27" min="27" style="0" width="6.42914979757085"/>
    <col collapsed="false" hidden="false" max="28" min="28" style="0" width="2"/>
    <col collapsed="false" hidden="false" max="29" min="29" style="0" width="6.42914979757085"/>
    <col collapsed="false" hidden="false" max="30" min="30" style="0" width="2"/>
    <col collapsed="false" hidden="false" max="31" min="31" style="0" width="6.42914979757085"/>
    <col collapsed="false" hidden="false" max="32" min="32" style="0" width="1"/>
    <col collapsed="false" hidden="false" max="33" min="33" style="0" width="8.71255060728745"/>
    <col collapsed="false" hidden="false" max="1025" min="34" style="0" width="9.1417004048583"/>
  </cols>
  <sheetData>
    <row r="1" customFormat="false" ht="23.25" hidden="false" customHeight="false" outlineLevel="0" collapsed="false">
      <c r="A1" s="1" t="s">
        <v>165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 t="s">
        <v>1</v>
      </c>
    </row>
    <row r="2" customFormat="false" ht="18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</row>
    <row r="3" customFormat="false" ht="18" hidden="false" customHeight="false" outlineLevel="0" collapsed="false">
      <c r="A3" s="3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"/>
    </row>
    <row r="5" customFormat="false" ht="18.75" hidden="false" customHeight="false" outlineLevel="0" collapsed="false">
      <c r="A5" s="5"/>
      <c r="B5" s="5"/>
      <c r="C5" s="76" t="s">
        <v>4</v>
      </c>
      <c r="D5" s="76"/>
      <c r="E5" s="76"/>
      <c r="F5" s="76"/>
      <c r="G5" s="76"/>
      <c r="H5" s="76"/>
      <c r="I5" s="76"/>
      <c r="J5" s="5"/>
      <c r="K5" s="76" t="s">
        <v>5</v>
      </c>
      <c r="L5" s="76"/>
      <c r="M5" s="76"/>
      <c r="N5" s="76"/>
      <c r="O5" s="76"/>
      <c r="P5" s="76"/>
      <c r="Q5" s="76"/>
      <c r="R5" s="5"/>
      <c r="S5" s="76" t="s">
        <v>6</v>
      </c>
      <c r="T5" s="76"/>
      <c r="U5" s="76"/>
      <c r="V5" s="76"/>
      <c r="W5" s="76"/>
      <c r="X5" s="76"/>
      <c r="Y5" s="76"/>
      <c r="Z5" s="5"/>
      <c r="AA5" s="76" t="s">
        <v>7</v>
      </c>
      <c r="AB5" s="76"/>
      <c r="AC5" s="76"/>
      <c r="AD5" s="76"/>
      <c r="AE5" s="76"/>
      <c r="AF5" s="76"/>
      <c r="AG5" s="76"/>
    </row>
    <row r="6" customFormat="false" ht="33.95" hidden="false" customHeight="true" outlineLevel="0" collapsed="false">
      <c r="A6" s="7" t="s">
        <v>8</v>
      </c>
      <c r="C6" s="8" t="n">
        <v>2014</v>
      </c>
      <c r="D6" s="8"/>
      <c r="E6" s="9" t="n">
        <v>2015</v>
      </c>
      <c r="F6" s="9"/>
      <c r="G6" s="10" t="n">
        <v>2016</v>
      </c>
      <c r="H6" s="10"/>
      <c r="I6" s="11" t="s">
        <v>9</v>
      </c>
      <c r="K6" s="8" t="n">
        <v>2014</v>
      </c>
      <c r="L6" s="8"/>
      <c r="M6" s="9" t="n">
        <v>2015</v>
      </c>
      <c r="N6" s="9"/>
      <c r="O6" s="10" t="n">
        <v>2016</v>
      </c>
      <c r="P6" s="10"/>
      <c r="Q6" s="11" t="s">
        <v>9</v>
      </c>
      <c r="S6" s="8" t="n">
        <v>2014</v>
      </c>
      <c r="T6" s="8"/>
      <c r="U6" s="9" t="n">
        <v>2015</v>
      </c>
      <c r="V6" s="9"/>
      <c r="W6" s="10" t="n">
        <v>2016</v>
      </c>
      <c r="X6" s="10"/>
      <c r="Y6" s="11" t="s">
        <v>9</v>
      </c>
      <c r="AA6" s="8" t="n">
        <v>2014</v>
      </c>
      <c r="AB6" s="8"/>
      <c r="AC6" s="9" t="n">
        <v>2015</v>
      </c>
      <c r="AD6" s="9"/>
      <c r="AE6" s="10" t="n">
        <v>2016</v>
      </c>
      <c r="AF6" s="10"/>
      <c r="AG6" s="11" t="s">
        <v>9</v>
      </c>
    </row>
    <row r="7" customFormat="false" ht="15" hidden="false" customHeight="false" outlineLevel="0" collapsed="false">
      <c r="A7" s="12" t="s">
        <v>53</v>
      </c>
      <c r="B7" s="13"/>
      <c r="C7" s="14" t="n">
        <v>0</v>
      </c>
      <c r="D7" s="15" t="s">
        <v>166</v>
      </c>
      <c r="E7" s="14" t="n">
        <v>0</v>
      </c>
      <c r="F7" s="15" t="s">
        <v>166</v>
      </c>
      <c r="G7" s="16" t="n">
        <v>0</v>
      </c>
      <c r="H7" s="15"/>
      <c r="I7" s="17" t="str">
        <f aca="false">IF(OR(E7=0,E7="-"),"-",IF(G7="-",(0-E7)/E7,(G7-E7)/E7))</f>
        <v>-</v>
      </c>
      <c r="K7" s="14" t="n">
        <v>0</v>
      </c>
      <c r="L7" s="15" t="s">
        <v>166</v>
      </c>
      <c r="M7" s="14" t="n">
        <v>0</v>
      </c>
      <c r="N7" s="15" t="s">
        <v>166</v>
      </c>
      <c r="O7" s="16" t="n">
        <v>0</v>
      </c>
      <c r="P7" s="15"/>
      <c r="Q7" s="17" t="str">
        <f aca="false">IF(OR(M7=0,M7="-"),"-",IF(O7="-",(0-M7)/M7,(O7-M7)/M7))</f>
        <v>-</v>
      </c>
      <c r="S7" s="14" t="n">
        <v>0</v>
      </c>
      <c r="T7" s="15" t="s">
        <v>166</v>
      </c>
      <c r="U7" s="14" t="n">
        <v>0</v>
      </c>
      <c r="V7" s="15" t="s">
        <v>166</v>
      </c>
      <c r="W7" s="16" t="n">
        <v>0</v>
      </c>
      <c r="X7" s="15"/>
      <c r="Y7" s="17" t="str">
        <f aca="false">IF(OR(U7=0,U7="-"),"-",IF(W7="-",(0-U7)/U7,(W7-U7)/U7))</f>
        <v>-</v>
      </c>
      <c r="AA7" s="14" t="n">
        <v>0</v>
      </c>
      <c r="AB7" s="15" t="s">
        <v>166</v>
      </c>
      <c r="AC7" s="14" t="n">
        <v>0</v>
      </c>
      <c r="AD7" s="15" t="s">
        <v>166</v>
      </c>
      <c r="AE7" s="16" t="n">
        <v>0</v>
      </c>
      <c r="AF7" s="15"/>
      <c r="AG7" s="17" t="str">
        <f aca="false">IF(OR(AC7=0,AC7="-"),"-",IF(AE7="-",(0-AC7)/AC7,(AE7-AC7)/AC7))</f>
        <v>-</v>
      </c>
    </row>
    <row r="8" customFormat="false" ht="15" hidden="false" customHeight="false" outlineLevel="0" collapsed="false">
      <c r="A8" s="18" t="s">
        <v>11</v>
      </c>
      <c r="B8" s="19"/>
      <c r="C8" s="20" t="n">
        <v>99.2</v>
      </c>
      <c r="D8" s="21"/>
      <c r="E8" s="20" t="n">
        <v>105.4</v>
      </c>
      <c r="F8" s="21"/>
      <c r="G8" s="22" t="n">
        <v>98.8</v>
      </c>
      <c r="H8" s="21"/>
      <c r="I8" s="23" t="n">
        <f aca="false">IF(OR(E8=0,E8="-"),"-",IF(G8="-",(0-E8)/E8,(G8-E8)/E8))</f>
        <v>-0.062618595825427</v>
      </c>
      <c r="K8" s="20" t="n">
        <v>99.2</v>
      </c>
      <c r="L8" s="21"/>
      <c r="M8" s="20" t="n">
        <v>105.4</v>
      </c>
      <c r="N8" s="21"/>
      <c r="O8" s="22" t="n">
        <v>98.8</v>
      </c>
      <c r="P8" s="21"/>
      <c r="Q8" s="23" t="n">
        <f aca="false">IF(OR(M8=0,M8="-"),"-",IF(O8="-",(0-M8)/M8,(O8-M8)/M8))</f>
        <v>-0.062618595825427</v>
      </c>
      <c r="S8" s="20" t="n">
        <v>99.2</v>
      </c>
      <c r="T8" s="21"/>
      <c r="U8" s="20" t="n">
        <v>105.4</v>
      </c>
      <c r="V8" s="21"/>
      <c r="W8" s="22" t="n">
        <v>98.8</v>
      </c>
      <c r="X8" s="21"/>
      <c r="Y8" s="23" t="n">
        <f aca="false">IF(OR(U8=0,U8="-"),"-",IF(W8="-",(0-U8)/U8,(W8-U8)/U8))</f>
        <v>-0.062618595825427</v>
      </c>
      <c r="AA8" s="20" t="n">
        <v>0</v>
      </c>
      <c r="AB8" s="21"/>
      <c r="AC8" s="20" t="n">
        <v>0</v>
      </c>
      <c r="AD8" s="21"/>
      <c r="AE8" s="22" t="n">
        <v>0</v>
      </c>
      <c r="AF8" s="21"/>
      <c r="AG8" s="23" t="str">
        <f aca="false">IF(OR(AC8=0,AC8="-"),"-",IF(AE8="-",(0-AC8)/AC8,(AE8-AC8)/AC8))</f>
        <v>-</v>
      </c>
    </row>
    <row r="9" customFormat="false" ht="15" hidden="false" customHeight="false" outlineLevel="0" collapsed="false">
      <c r="A9" s="24" t="s">
        <v>12</v>
      </c>
      <c r="B9" s="25"/>
      <c r="C9" s="26" t="n">
        <v>70.38</v>
      </c>
      <c r="D9" s="27"/>
      <c r="E9" s="26" t="n">
        <v>106.0001</v>
      </c>
      <c r="F9" s="27"/>
      <c r="G9" s="28" t="n">
        <v>89.999</v>
      </c>
      <c r="H9" s="27"/>
      <c r="I9" s="29" t="n">
        <f aca="false">IF(OR(E9=0,E9="-"),"-",IF(G9="-",(0-E9)/E9,(G9-E9)/E9))</f>
        <v>-0.15095363117582</v>
      </c>
      <c r="K9" s="26" t="n">
        <v>70.38</v>
      </c>
      <c r="L9" s="27"/>
      <c r="M9" s="26" t="n">
        <v>106.0001</v>
      </c>
      <c r="N9" s="27"/>
      <c r="O9" s="28" t="n">
        <v>89.999</v>
      </c>
      <c r="P9" s="27"/>
      <c r="Q9" s="29" t="n">
        <f aca="false">IF(OR(M9=0,M9="-"),"-",IF(O9="-",(0-M9)/M9,(O9-M9)/M9))</f>
        <v>-0.15095363117582</v>
      </c>
      <c r="S9" s="26" t="n">
        <v>0.0667</v>
      </c>
      <c r="T9" s="27"/>
      <c r="U9" s="26" t="n">
        <v>29.1019</v>
      </c>
      <c r="V9" s="27"/>
      <c r="W9" s="28" t="n">
        <v>27.761</v>
      </c>
      <c r="X9" s="27"/>
      <c r="Y9" s="29" t="n">
        <f aca="false">IF(OR(U9=0,U9="-"),"-",IF(W9="-",(0-U9)/U9,(W9-U9)/U9))</f>
        <v>-0.0460760294001423</v>
      </c>
      <c r="AA9" s="26" t="n">
        <v>70.3133</v>
      </c>
      <c r="AB9" s="27" t="s">
        <v>14</v>
      </c>
      <c r="AC9" s="26" t="n">
        <v>76.8982</v>
      </c>
      <c r="AD9" s="27" t="s">
        <v>14</v>
      </c>
      <c r="AE9" s="28" t="n">
        <v>62.238</v>
      </c>
      <c r="AF9" s="27"/>
      <c r="AG9" s="29" t="n">
        <f aca="false">IF(OR(AC9=0,AC9="-"),"-",IF(AE9="-",(0-AC9)/AC9,(AE9-AC9)/AC9))</f>
        <v>-0.190644254351857</v>
      </c>
    </row>
    <row r="10" customFormat="false" ht="15" hidden="false" customHeight="false" outlineLevel="0" collapsed="false">
      <c r="A10" s="30" t="s">
        <v>36</v>
      </c>
      <c r="B10" s="31"/>
      <c r="C10" s="32" t="n">
        <v>239.93592</v>
      </c>
      <c r="D10" s="33"/>
      <c r="E10" s="32" t="n">
        <v>216.8542</v>
      </c>
      <c r="F10" s="33"/>
      <c r="G10" s="34" t="n">
        <v>216.52424</v>
      </c>
      <c r="H10" s="33"/>
      <c r="I10" s="35" t="n">
        <f aca="false">IF(OR(E10=0,E10="-"),"-",IF(G10="-",(0-E10)/E10,(G10-E10)/E10))</f>
        <v>-0.00152157532572576</v>
      </c>
      <c r="K10" s="32" t="n">
        <v>294.05492</v>
      </c>
      <c r="L10" s="33"/>
      <c r="M10" s="32" t="n">
        <v>242.41328</v>
      </c>
      <c r="N10" s="33"/>
      <c r="O10" s="34" t="n">
        <v>182.40738</v>
      </c>
      <c r="P10" s="33"/>
      <c r="Q10" s="35" t="n">
        <f aca="false">IF(OR(M10=0,M10="-"),"-",IF(O10="-",(0-M10)/M10,(O10-M10)/M10))</f>
        <v>-0.247535531056714</v>
      </c>
      <c r="S10" s="32" t="n">
        <v>28.60906</v>
      </c>
      <c r="T10" s="33"/>
      <c r="U10" s="32" t="n">
        <v>14.1272</v>
      </c>
      <c r="V10" s="33"/>
      <c r="W10" s="34" t="n">
        <v>5.707</v>
      </c>
      <c r="X10" s="33"/>
      <c r="Y10" s="35" t="n">
        <f aca="false">IF(OR(U10=0,U10="-"),"-",IF(W10="-",(0-U10)/U10,(W10-U10)/U10))</f>
        <v>-0.596027521377201</v>
      </c>
      <c r="AA10" s="32" t="n">
        <v>265.44586</v>
      </c>
      <c r="AB10" s="33"/>
      <c r="AC10" s="32" t="n">
        <v>228.28608</v>
      </c>
      <c r="AD10" s="33"/>
      <c r="AE10" s="34" t="n">
        <v>176.70038</v>
      </c>
      <c r="AF10" s="33"/>
      <c r="AG10" s="35" t="n">
        <f aca="false">IF(OR(AC10=0,AC10="-"),"-",IF(AE10="-",(0-AC10)/AC10,(AE10-AC10)/AC10))</f>
        <v>-0.225969537871078</v>
      </c>
    </row>
    <row r="12" customFormat="false" ht="18" hidden="false" customHeight="false" outlineLevel="0" collapsed="false">
      <c r="A12" s="36" t="s">
        <v>16</v>
      </c>
      <c r="B12" s="37"/>
      <c r="C12" s="38" t="n">
        <f aca="false">C7+C8+C9+C10</f>
        <v>409.51592</v>
      </c>
      <c r="D12" s="39"/>
      <c r="E12" s="38" t="n">
        <f aca="false">E7+E8+E9+E10</f>
        <v>428.2543</v>
      </c>
      <c r="F12" s="39"/>
      <c r="G12" s="40" t="n">
        <f aca="false">G7+G8+G9+G10</f>
        <v>405.32324</v>
      </c>
      <c r="H12" s="39"/>
      <c r="I12" s="41" t="n">
        <f aca="false">IF(E12*1=0,"-",(G12-E12)/E12)</f>
        <v>-0.0535454284989084</v>
      </c>
      <c r="K12" s="38" t="n">
        <f aca="false">K7+K8+K9+K10</f>
        <v>463.63492</v>
      </c>
      <c r="L12" s="39"/>
      <c r="M12" s="38" t="n">
        <f aca="false">M7+M8+M9+M10</f>
        <v>453.81338</v>
      </c>
      <c r="N12" s="39"/>
      <c r="O12" s="40" t="n">
        <f aca="false">O7+O8+O9+O10</f>
        <v>371.20638</v>
      </c>
      <c r="P12" s="39"/>
      <c r="Q12" s="41" t="n">
        <f aca="false">IF(M12*1=0,"-",(O12-M12)/M12)</f>
        <v>-0.182028568659655</v>
      </c>
      <c r="S12" s="38" t="n">
        <f aca="false">S7+S8+S9+S10</f>
        <v>127.87576</v>
      </c>
      <c r="T12" s="39"/>
      <c r="U12" s="38" t="n">
        <f aca="false">U7+U8+U9+U10</f>
        <v>148.6291</v>
      </c>
      <c r="V12" s="39"/>
      <c r="W12" s="40" t="n">
        <f aca="false">W7+W8+W9+W10</f>
        <v>132.268</v>
      </c>
      <c r="X12" s="39"/>
      <c r="Y12" s="41" t="n">
        <f aca="false">IF(U12*1=0,"-",(W12-U12)/U12)</f>
        <v>-0.110080058346582</v>
      </c>
      <c r="AA12" s="38" t="n">
        <f aca="false">AA7+AA8+AA9+AA10</f>
        <v>335.75916</v>
      </c>
      <c r="AB12" s="39"/>
      <c r="AC12" s="38" t="n">
        <f aca="false">AC7+AC8+AC9+AC10</f>
        <v>305.18428</v>
      </c>
      <c r="AD12" s="39"/>
      <c r="AE12" s="40" t="n">
        <f aca="false">AE7+AE8+AE9+AE10</f>
        <v>238.93838</v>
      </c>
      <c r="AF12" s="39"/>
      <c r="AG12" s="41" t="n">
        <f aca="false">IF(AC12*1=0,"-",(AE12-AC12)/AC12)</f>
        <v>-0.217068520043038</v>
      </c>
    </row>
  </sheetData>
  <mergeCells count="19">
    <mergeCell ref="A1:AF1"/>
    <mergeCell ref="A2:AF2"/>
    <mergeCell ref="A3:AF3"/>
    <mergeCell ref="C5:I5"/>
    <mergeCell ref="K5:Q5"/>
    <mergeCell ref="S5:Y5"/>
    <mergeCell ref="AA5:AG5"/>
    <mergeCell ref="C6:D6"/>
    <mergeCell ref="E6:F6"/>
    <mergeCell ref="G6:H6"/>
    <mergeCell ref="K6:L6"/>
    <mergeCell ref="M6:N6"/>
    <mergeCell ref="O6:P6"/>
    <mergeCell ref="S6:T6"/>
    <mergeCell ref="U6:V6"/>
    <mergeCell ref="W6:X6"/>
    <mergeCell ref="AA6:AB6"/>
    <mergeCell ref="AC6:AD6"/>
    <mergeCell ref="AE6:AF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100" activeCellId="0" sqref="A100"/>
    </sheetView>
  </sheetViews>
  <sheetFormatPr defaultRowHeight="15"/>
  <cols>
    <col collapsed="false" hidden="false" max="1" min="1" style="0" width="23.8502024291498"/>
    <col collapsed="false" hidden="false" max="3" min="2" style="0" width="1.57085020242915"/>
    <col collapsed="false" hidden="false" max="7" min="4" style="0" width="8.1417004048583"/>
    <col collapsed="false" hidden="false" max="10" min="8" style="0" width="10.7125506072875"/>
    <col collapsed="false" hidden="false" max="1025" min="11" style="0" width="9.1417004048583"/>
  </cols>
  <sheetData>
    <row r="1" customFormat="false" ht="23.25" hidden="false" customHeight="false" outlineLevel="0" collapsed="false">
      <c r="A1" s="1" t="s">
        <v>167</v>
      </c>
      <c r="B1" s="1"/>
      <c r="C1" s="1"/>
      <c r="D1" s="1"/>
      <c r="E1" s="1"/>
      <c r="F1" s="1"/>
      <c r="G1" s="1"/>
      <c r="H1" s="1"/>
      <c r="I1" s="1"/>
      <c r="J1" s="4" t="s">
        <v>1</v>
      </c>
    </row>
    <row r="2" customFormat="false" ht="18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4"/>
    </row>
    <row r="3" customFormat="false" ht="18" hidden="false" customHeight="false" outlineLevel="0" collapsed="false">
      <c r="A3" s="3" t="s">
        <v>3</v>
      </c>
      <c r="B3" s="3"/>
      <c r="C3" s="3"/>
      <c r="D3" s="3"/>
      <c r="E3" s="3"/>
      <c r="F3" s="3"/>
      <c r="G3" s="3"/>
      <c r="H3" s="3"/>
      <c r="I3" s="3"/>
      <c r="J3" s="4"/>
    </row>
    <row r="5" customFormat="false" ht="51" hidden="false" customHeight="true" outlineLevel="0" collapsed="false">
      <c r="A5" s="7" t="s">
        <v>8</v>
      </c>
      <c r="B5" s="42" t="s">
        <v>18</v>
      </c>
      <c r="C5" s="42" t="s">
        <v>19</v>
      </c>
      <c r="D5" s="43" t="s">
        <v>53</v>
      </c>
      <c r="E5" s="43" t="s">
        <v>11</v>
      </c>
      <c r="F5" s="43" t="s">
        <v>12</v>
      </c>
      <c r="G5" s="43" t="s">
        <v>36</v>
      </c>
      <c r="H5" s="44" t="s">
        <v>20</v>
      </c>
      <c r="I5" s="44" t="s">
        <v>20</v>
      </c>
      <c r="J5" s="44" t="s">
        <v>20</v>
      </c>
    </row>
    <row r="6" customFormat="false" ht="15" hidden="false" customHeight="false" outlineLevel="0" collapsed="false">
      <c r="A6" s="45" t="s">
        <v>21</v>
      </c>
      <c r="B6" s="42"/>
      <c r="C6" s="42"/>
      <c r="D6" s="42"/>
      <c r="E6" s="42"/>
      <c r="F6" s="42"/>
      <c r="G6" s="42"/>
      <c r="H6" s="42"/>
      <c r="I6" s="42"/>
      <c r="J6" s="42"/>
    </row>
    <row r="7" customFormat="false" ht="15.75" hidden="false" customHeight="false" outlineLevel="0" collapsed="false">
      <c r="A7" s="45" t="s">
        <v>22</v>
      </c>
      <c r="B7" s="42"/>
      <c r="C7" s="42"/>
      <c r="D7" s="42"/>
      <c r="E7" s="42"/>
      <c r="F7" s="42"/>
      <c r="G7" s="42"/>
      <c r="H7" s="46" t="n">
        <v>2016</v>
      </c>
      <c r="I7" s="46" t="n">
        <v>2015</v>
      </c>
      <c r="J7" s="46" t="n">
        <v>2014</v>
      </c>
    </row>
    <row r="8" customFormat="false" ht="15.75" hidden="false" customHeight="false" outlineLevel="0" collapsed="false">
      <c r="A8" s="47" t="s">
        <v>23</v>
      </c>
      <c r="B8" s="48"/>
      <c r="C8" s="48"/>
      <c r="D8" s="48"/>
      <c r="E8" s="48"/>
      <c r="F8" s="48"/>
      <c r="G8" s="48"/>
      <c r="H8" s="49"/>
      <c r="I8" s="50"/>
      <c r="J8" s="50"/>
    </row>
    <row r="9" customFormat="false" ht="15.75" hidden="false" customHeight="false" outlineLevel="0" collapsed="false">
      <c r="A9" s="51" t="s">
        <v>118</v>
      </c>
      <c r="B9" s="52"/>
      <c r="C9" s="52"/>
      <c r="D9" s="53" t="n">
        <v>0</v>
      </c>
      <c r="E9" s="53" t="n">
        <v>0</v>
      </c>
      <c r="F9" s="53" t="n">
        <v>0</v>
      </c>
      <c r="G9" s="53" t="n">
        <v>0.03542</v>
      </c>
      <c r="H9" s="54" t="n">
        <f aca="false">SUM(D9,E9,F9,G9)</f>
        <v>0.03542</v>
      </c>
      <c r="I9" s="53" t="n">
        <v>0</v>
      </c>
      <c r="J9" s="53" t="n">
        <v>0.0115</v>
      </c>
      <c r="K9" s="52"/>
      <c r="L9" s="52"/>
    </row>
    <row r="10" customFormat="false" ht="15.75" hidden="false" customHeight="false" outlineLevel="0" collapsed="false">
      <c r="A10" s="55" t="s">
        <v>24</v>
      </c>
      <c r="B10" s="56"/>
      <c r="C10" s="56"/>
      <c r="D10" s="57" t="n">
        <v>0</v>
      </c>
      <c r="E10" s="57" t="n">
        <v>0</v>
      </c>
      <c r="F10" s="57" t="n">
        <v>0</v>
      </c>
      <c r="G10" s="57" t="n">
        <v>3.32666</v>
      </c>
      <c r="H10" s="58" t="n">
        <f aca="false">SUM(D10,E10,F10,G10)</f>
        <v>3.32666</v>
      </c>
      <c r="I10" s="57" t="n">
        <v>1.472</v>
      </c>
      <c r="J10" s="57" t="n">
        <v>0.18814</v>
      </c>
    </row>
    <row r="11" customFormat="false" ht="15.75" hidden="false" customHeight="false" outlineLevel="0" collapsed="false">
      <c r="A11" s="51" t="s">
        <v>149</v>
      </c>
      <c r="B11" s="52"/>
      <c r="C11" s="52"/>
      <c r="D11" s="53" t="n">
        <v>0</v>
      </c>
      <c r="E11" s="53" t="n">
        <v>0</v>
      </c>
      <c r="F11" s="53" t="n">
        <v>0</v>
      </c>
      <c r="G11" s="53" t="n">
        <v>0</v>
      </c>
      <c r="H11" s="54" t="n">
        <f aca="false">SUM(D11,E11,F11,G11)</f>
        <v>0</v>
      </c>
      <c r="I11" s="53" t="n">
        <v>0</v>
      </c>
      <c r="J11" s="53" t="n">
        <v>0.01196</v>
      </c>
    </row>
    <row r="12" customFormat="false" ht="15.75" hidden="false" customHeight="false" outlineLevel="0" collapsed="false">
      <c r="A12" s="55" t="s">
        <v>26</v>
      </c>
      <c r="B12" s="56"/>
      <c r="C12" s="56"/>
      <c r="D12" s="57" t="n">
        <v>0</v>
      </c>
      <c r="E12" s="57" t="n">
        <v>0</v>
      </c>
      <c r="F12" s="57" t="n">
        <v>0</v>
      </c>
      <c r="G12" s="57" t="n">
        <v>8.70136</v>
      </c>
      <c r="H12" s="58" t="n">
        <f aca="false">SUM(D12,E12,F12,G12)</f>
        <v>8.70136</v>
      </c>
      <c r="I12" s="57" t="n">
        <v>11.517</v>
      </c>
      <c r="J12" s="57" t="n">
        <v>10.0936</v>
      </c>
    </row>
    <row r="13" customFormat="false" ht="15.75" hidden="false" customHeight="false" outlineLevel="0" collapsed="false">
      <c r="A13" s="51" t="s">
        <v>27</v>
      </c>
      <c r="B13" s="52"/>
      <c r="C13" s="52"/>
      <c r="D13" s="53" t="n">
        <v>0</v>
      </c>
      <c r="E13" s="53" t="n">
        <v>0</v>
      </c>
      <c r="F13" s="53" t="n">
        <v>0</v>
      </c>
      <c r="G13" s="53" t="n">
        <v>2.6381</v>
      </c>
      <c r="H13" s="54" t="n">
        <f aca="false">SUM(D13,E13,F13,G13)</f>
        <v>2.6381</v>
      </c>
      <c r="I13" s="53" t="n">
        <v>3.174</v>
      </c>
      <c r="J13" s="53" t="n">
        <v>2.62154</v>
      </c>
    </row>
    <row r="14" customFormat="false" ht="15.75" hidden="false" customHeight="false" outlineLevel="0" collapsed="false">
      <c r="A14" s="55" t="s">
        <v>28</v>
      </c>
      <c r="B14" s="56"/>
      <c r="C14" s="56"/>
      <c r="D14" s="57" t="n">
        <v>0</v>
      </c>
      <c r="E14" s="57" t="n">
        <v>0</v>
      </c>
      <c r="F14" s="57" t="n">
        <v>0</v>
      </c>
      <c r="G14" s="57" t="n">
        <v>0</v>
      </c>
      <c r="H14" s="58" t="n">
        <f aca="false">SUM(D14,E14,F14,G14)</f>
        <v>0</v>
      </c>
      <c r="I14" s="57" t="n">
        <v>0.506</v>
      </c>
      <c r="J14" s="57" t="n">
        <v>0</v>
      </c>
    </row>
    <row r="15" customFormat="false" ht="15.75" hidden="false" customHeight="false" outlineLevel="0" collapsed="false">
      <c r="A15" s="51" t="s">
        <v>150</v>
      </c>
      <c r="B15" s="52"/>
      <c r="C15" s="52"/>
      <c r="D15" s="53" t="n">
        <v>0</v>
      </c>
      <c r="E15" s="53" t="n">
        <v>0</v>
      </c>
      <c r="F15" s="53" t="n">
        <v>0</v>
      </c>
      <c r="G15" s="53" t="n">
        <v>1.99154</v>
      </c>
      <c r="H15" s="54" t="n">
        <f aca="false">SUM(D15,E15,F15,G15)</f>
        <v>1.99154</v>
      </c>
      <c r="I15" s="53" t="n">
        <v>3.151</v>
      </c>
      <c r="J15" s="53" t="n">
        <v>1.70384</v>
      </c>
    </row>
    <row r="16" customFormat="false" ht="15.75" hidden="false" customHeight="false" outlineLevel="0" collapsed="false">
      <c r="A16" s="55" t="s">
        <v>29</v>
      </c>
      <c r="B16" s="56"/>
      <c r="C16" s="56"/>
      <c r="D16" s="57" t="n">
        <v>0</v>
      </c>
      <c r="E16" s="57" t="n">
        <v>0</v>
      </c>
      <c r="F16" s="57" t="n">
        <v>0</v>
      </c>
      <c r="G16" s="57" t="n">
        <v>4.90774</v>
      </c>
      <c r="H16" s="58" t="n">
        <f aca="false">SUM(D16,E16,F16,G16)</f>
        <v>4.90774</v>
      </c>
      <c r="I16" s="57" t="n">
        <v>3.818</v>
      </c>
      <c r="J16" s="57" t="n">
        <v>3.036</v>
      </c>
    </row>
    <row r="17" customFormat="false" ht="15.75" hidden="false" customHeight="false" outlineLevel="0" collapsed="false">
      <c r="A17" s="51" t="s">
        <v>151</v>
      </c>
      <c r="B17" s="52"/>
      <c r="C17" s="52"/>
      <c r="D17" s="53" t="n">
        <v>0</v>
      </c>
      <c r="E17" s="53" t="n">
        <v>0</v>
      </c>
      <c r="F17" s="53" t="n">
        <v>0</v>
      </c>
      <c r="G17" s="53" t="n">
        <v>0</v>
      </c>
      <c r="H17" s="54" t="n">
        <f aca="false">SUM(D17,E17,F17,G17)</f>
        <v>0</v>
      </c>
      <c r="I17" s="53" t="n">
        <v>0</v>
      </c>
      <c r="J17" s="53" t="n">
        <v>0.0115</v>
      </c>
    </row>
    <row r="18" customFormat="false" ht="15.75" hidden="false" customHeight="false" outlineLevel="0" collapsed="false">
      <c r="A18" s="55" t="s">
        <v>30</v>
      </c>
      <c r="B18" s="56"/>
      <c r="C18" s="56"/>
      <c r="D18" s="57" t="n">
        <v>0</v>
      </c>
      <c r="E18" s="57" t="n">
        <v>0</v>
      </c>
      <c r="F18" s="57" t="n">
        <v>0</v>
      </c>
      <c r="G18" s="57" t="n">
        <v>0.5244</v>
      </c>
      <c r="H18" s="58" t="n">
        <f aca="false">SUM(D18,E18,F18,G18)</f>
        <v>0.5244</v>
      </c>
      <c r="I18" s="57" t="n">
        <v>1.15</v>
      </c>
      <c r="J18" s="57" t="n">
        <v>1.74984</v>
      </c>
    </row>
    <row r="19" customFormat="false" ht="15.75" hidden="false" customHeight="false" outlineLevel="0" collapsed="false">
      <c r="A19" s="51" t="s">
        <v>120</v>
      </c>
      <c r="B19" s="52"/>
      <c r="C19" s="52"/>
      <c r="D19" s="53" t="n">
        <v>0</v>
      </c>
      <c r="E19" s="53" t="n">
        <v>0</v>
      </c>
      <c r="F19" s="53" t="n">
        <v>0</v>
      </c>
      <c r="G19" s="53" t="n">
        <v>0.02254</v>
      </c>
      <c r="H19" s="54" t="n">
        <f aca="false">SUM(D19,E19,F19,G19)</f>
        <v>0.02254</v>
      </c>
      <c r="I19" s="53" t="n">
        <v>0.092</v>
      </c>
      <c r="J19" s="53" t="n">
        <v>0.023</v>
      </c>
    </row>
    <row r="20" customFormat="false" ht="15.75" hidden="false" customHeight="false" outlineLevel="0" collapsed="false">
      <c r="A20" s="55" t="s">
        <v>35</v>
      </c>
      <c r="B20" s="56"/>
      <c r="C20" s="56"/>
      <c r="D20" s="57" t="n">
        <v>0</v>
      </c>
      <c r="E20" s="57" t="n">
        <v>0</v>
      </c>
      <c r="F20" s="57" t="n">
        <v>0</v>
      </c>
      <c r="G20" s="57" t="n">
        <v>20.83334</v>
      </c>
      <c r="H20" s="58" t="n">
        <f aca="false">SUM(D20,E20,F20,G20)</f>
        <v>20.83334</v>
      </c>
      <c r="I20" s="57" t="n">
        <v>15.99008</v>
      </c>
      <c r="J20" s="57" t="n">
        <v>26.85402</v>
      </c>
    </row>
    <row r="21" customFormat="false" ht="15.75" hidden="false" customHeight="false" outlineLevel="0" collapsed="false">
      <c r="A21" s="59" t="s">
        <v>37</v>
      </c>
      <c r="B21" s="60"/>
      <c r="C21" s="60"/>
      <c r="D21" s="61" t="n">
        <f aca="false">SUM(D9,D10,D11,D12,D13,D14,D15,D16,D17,D18,D19,D20)</f>
        <v>0</v>
      </c>
      <c r="E21" s="61" t="n">
        <f aca="false">SUM(E9,E10,E11,E12,E13,E14,E15,E16,E17,E18,E19,E20)</f>
        <v>0</v>
      </c>
      <c r="F21" s="61" t="n">
        <f aca="false">SUM(F9,F10,F11,F12,F13,F14,F15,F16,F17,F18,F19,F20)</f>
        <v>0</v>
      </c>
      <c r="G21" s="61" t="n">
        <f aca="false">SUM(G9,G10,G11,G12,G13,G14,G15,G16,G17,G18,G19,G20)</f>
        <v>42.9811</v>
      </c>
      <c r="H21" s="62" t="n">
        <f aca="false">SUM(H9,H10,H11,H12,H13,H14,H15,H16,H17,H18,H19,H20)</f>
        <v>42.9811</v>
      </c>
      <c r="I21" s="57" t="n">
        <f aca="false">SUM(I9,I10,I11,I12,I13,I14,I15,I16,I17,I18,I19,I20)</f>
        <v>40.87008</v>
      </c>
      <c r="J21" s="57" t="n">
        <f aca="false">SUM(J9,J10,J11,J12,J13,J14,J15,J16,J17,J18,J19,J20)</f>
        <v>46.30494</v>
      </c>
    </row>
    <row r="23" customFormat="false" ht="15.75" hidden="false" customHeight="false" outlineLevel="0" collapsed="false">
      <c r="A23" s="47" t="s">
        <v>38</v>
      </c>
      <c r="B23" s="48"/>
      <c r="C23" s="48"/>
      <c r="D23" s="48"/>
      <c r="E23" s="48"/>
      <c r="F23" s="48"/>
      <c r="G23" s="48"/>
      <c r="H23" s="49"/>
      <c r="I23" s="50"/>
      <c r="J23" s="50"/>
    </row>
    <row r="24" customFormat="false" ht="15.75" hidden="false" customHeight="false" outlineLevel="0" collapsed="false">
      <c r="A24" s="51" t="s">
        <v>39</v>
      </c>
      <c r="B24" s="52"/>
      <c r="C24" s="52"/>
      <c r="D24" s="53" t="n">
        <v>0</v>
      </c>
      <c r="E24" s="53" t="n">
        <v>0</v>
      </c>
      <c r="F24" s="53" t="n">
        <v>0</v>
      </c>
      <c r="G24" s="53" t="n">
        <v>0</v>
      </c>
      <c r="H24" s="54" t="n">
        <f aca="false">SUM(D24,E24,F24,G24)</f>
        <v>0</v>
      </c>
      <c r="I24" s="53" t="n">
        <v>0</v>
      </c>
      <c r="J24" s="53" t="n">
        <v>1.518</v>
      </c>
      <c r="K24" s="52"/>
      <c r="L24" s="52"/>
    </row>
    <row r="25" customFormat="false" ht="15.75" hidden="false" customHeight="false" outlineLevel="0" collapsed="false">
      <c r="A25" s="55" t="s">
        <v>121</v>
      </c>
      <c r="B25" s="56"/>
      <c r="C25" s="56"/>
      <c r="D25" s="57" t="n">
        <v>0</v>
      </c>
      <c r="E25" s="57" t="n">
        <v>0</v>
      </c>
      <c r="F25" s="57" t="n">
        <v>0</v>
      </c>
      <c r="G25" s="57" t="n">
        <v>0</v>
      </c>
      <c r="H25" s="58" t="n">
        <f aca="false">SUM(D25,E25,F25,G25)</f>
        <v>0</v>
      </c>
      <c r="I25" s="57" t="n">
        <v>0.046</v>
      </c>
      <c r="J25" s="57" t="n">
        <v>0.08234</v>
      </c>
    </row>
    <row r="26" customFormat="false" ht="15.75" hidden="false" customHeight="false" outlineLevel="0" collapsed="false">
      <c r="A26" s="59" t="s">
        <v>37</v>
      </c>
      <c r="B26" s="60"/>
      <c r="C26" s="60"/>
      <c r="D26" s="61" t="n">
        <f aca="false">SUM(D24,D25)</f>
        <v>0</v>
      </c>
      <c r="E26" s="61" t="n">
        <f aca="false">SUM(E24,E25)</f>
        <v>0</v>
      </c>
      <c r="F26" s="61" t="n">
        <f aca="false">SUM(F24,F25)</f>
        <v>0</v>
      </c>
      <c r="G26" s="61" t="n">
        <f aca="false">SUM(G24,G25)</f>
        <v>0</v>
      </c>
      <c r="H26" s="62" t="n">
        <f aca="false">SUM(H24,H25)</f>
        <v>0</v>
      </c>
      <c r="I26" s="57" t="n">
        <f aca="false">SUM(I24,I25)</f>
        <v>0.046</v>
      </c>
      <c r="J26" s="57" t="n">
        <f aca="false">SUM(J24,J25)</f>
        <v>1.60034</v>
      </c>
    </row>
    <row r="28" customFormat="false" ht="15.75" hidden="false" customHeight="false" outlineLevel="0" collapsed="false">
      <c r="A28" s="47" t="s">
        <v>45</v>
      </c>
      <c r="B28" s="48"/>
      <c r="C28" s="48"/>
      <c r="D28" s="48"/>
      <c r="E28" s="48"/>
      <c r="F28" s="48"/>
      <c r="G28" s="48"/>
      <c r="H28" s="49"/>
      <c r="I28" s="50"/>
      <c r="J28" s="50"/>
    </row>
    <row r="29" customFormat="false" ht="15.75" hidden="false" customHeight="false" outlineLevel="0" collapsed="false">
      <c r="A29" s="51" t="s">
        <v>49</v>
      </c>
      <c r="B29" s="52"/>
      <c r="C29" s="52"/>
      <c r="D29" s="53" t="n">
        <v>0</v>
      </c>
      <c r="E29" s="53" t="n">
        <v>0</v>
      </c>
      <c r="F29" s="53" t="n">
        <v>0</v>
      </c>
      <c r="G29" s="53" t="n">
        <v>0</v>
      </c>
      <c r="H29" s="54" t="n">
        <f aca="false">SUM(D29,E29,F29,G29)</f>
        <v>0</v>
      </c>
      <c r="I29" s="53" t="n">
        <v>0.0276</v>
      </c>
      <c r="J29" s="53" t="n">
        <v>0</v>
      </c>
      <c r="K29" s="52"/>
      <c r="L29" s="52"/>
    </row>
    <row r="30" customFormat="false" ht="15.75" hidden="false" customHeight="false" outlineLevel="0" collapsed="false">
      <c r="A30" s="59" t="s">
        <v>37</v>
      </c>
      <c r="B30" s="60"/>
      <c r="C30" s="60"/>
      <c r="D30" s="61" t="n">
        <f aca="false">D29</f>
        <v>0</v>
      </c>
      <c r="E30" s="61" t="n">
        <f aca="false">E29</f>
        <v>0</v>
      </c>
      <c r="F30" s="61" t="n">
        <f aca="false">F29</f>
        <v>0</v>
      </c>
      <c r="G30" s="61" t="n">
        <f aca="false">G29</f>
        <v>0</v>
      </c>
      <c r="H30" s="62" t="n">
        <f aca="false">H29</f>
        <v>0</v>
      </c>
      <c r="I30" s="57" t="n">
        <f aca="false">I29</f>
        <v>0.0276</v>
      </c>
      <c r="J30" s="57" t="n">
        <f aca="false">J29</f>
        <v>0</v>
      </c>
    </row>
    <row r="32" customFormat="false" ht="15.75" hidden="false" customHeight="false" outlineLevel="0" collapsed="false">
      <c r="A32" s="47" t="s">
        <v>51</v>
      </c>
      <c r="B32" s="48"/>
      <c r="C32" s="48"/>
      <c r="D32" s="48"/>
      <c r="E32" s="48"/>
      <c r="F32" s="48"/>
      <c r="G32" s="48"/>
      <c r="H32" s="49"/>
      <c r="I32" s="50"/>
      <c r="J32" s="50"/>
    </row>
    <row r="33" customFormat="false" ht="15.75" hidden="false" customHeight="false" outlineLevel="0" collapsed="false">
      <c r="A33" s="51" t="s">
        <v>53</v>
      </c>
      <c r="B33" s="52"/>
      <c r="C33" s="52"/>
      <c r="D33" s="53" t="n">
        <v>0</v>
      </c>
      <c r="E33" s="53" t="n">
        <v>0</v>
      </c>
      <c r="F33" s="53" t="n">
        <v>0</v>
      </c>
      <c r="G33" s="53" t="n">
        <v>37.53492</v>
      </c>
      <c r="H33" s="54" t="n">
        <f aca="false">SUM(D33,E33,F33,G33)</f>
        <v>37.53492</v>
      </c>
      <c r="I33" s="53" t="n">
        <v>32.857</v>
      </c>
      <c r="J33" s="53" t="n">
        <v>51.54386</v>
      </c>
      <c r="K33" s="52"/>
      <c r="L33" s="52"/>
    </row>
    <row r="34" customFormat="false" ht="15.75" hidden="false" customHeight="false" outlineLevel="0" collapsed="false">
      <c r="A34" s="59" t="s">
        <v>37</v>
      </c>
      <c r="B34" s="60"/>
      <c r="C34" s="60"/>
      <c r="D34" s="61" t="n">
        <f aca="false">D33</f>
        <v>0</v>
      </c>
      <c r="E34" s="61" t="n">
        <f aca="false">E33</f>
        <v>0</v>
      </c>
      <c r="F34" s="61" t="n">
        <f aca="false">F33</f>
        <v>0</v>
      </c>
      <c r="G34" s="61" t="n">
        <f aca="false">G33</f>
        <v>37.53492</v>
      </c>
      <c r="H34" s="62" t="n">
        <f aca="false">H33</f>
        <v>37.53492</v>
      </c>
      <c r="I34" s="57" t="n">
        <f aca="false">I33</f>
        <v>32.857</v>
      </c>
      <c r="J34" s="57" t="n">
        <f aca="false">J33</f>
        <v>51.54386</v>
      </c>
    </row>
    <row r="36" customFormat="false" ht="15.75" hidden="false" customHeight="false" outlineLevel="0" collapsed="false">
      <c r="A36" s="47" t="s">
        <v>54</v>
      </c>
      <c r="B36" s="48"/>
      <c r="C36" s="48"/>
      <c r="D36" s="48"/>
      <c r="E36" s="48"/>
      <c r="F36" s="48"/>
      <c r="G36" s="48"/>
      <c r="H36" s="49"/>
      <c r="I36" s="50"/>
      <c r="J36" s="50"/>
    </row>
    <row r="37" customFormat="false" ht="15.75" hidden="false" customHeight="false" outlineLevel="0" collapsed="false">
      <c r="A37" s="51" t="s">
        <v>55</v>
      </c>
      <c r="B37" s="52"/>
      <c r="C37" s="52"/>
      <c r="D37" s="53" t="n">
        <v>0</v>
      </c>
      <c r="E37" s="53" t="n">
        <v>0</v>
      </c>
      <c r="F37" s="53" t="n">
        <v>6.348</v>
      </c>
      <c r="G37" s="53" t="n">
        <v>5.687</v>
      </c>
      <c r="H37" s="54" t="n">
        <f aca="false">SUM(D37,E37,F37,G37)</f>
        <v>12.035</v>
      </c>
      <c r="I37" s="53" t="n">
        <v>0</v>
      </c>
      <c r="J37" s="53" t="n">
        <v>0</v>
      </c>
      <c r="K37" s="52"/>
      <c r="L37" s="52"/>
    </row>
    <row r="38" customFormat="false" ht="15.75" hidden="false" customHeight="false" outlineLevel="0" collapsed="false">
      <c r="A38" s="55" t="s">
        <v>11</v>
      </c>
      <c r="B38" s="56"/>
      <c r="C38" s="56"/>
      <c r="D38" s="57" t="n">
        <v>0</v>
      </c>
      <c r="E38" s="57" t="n">
        <v>0</v>
      </c>
      <c r="F38" s="57" t="n">
        <v>0</v>
      </c>
      <c r="G38" s="57" t="n">
        <v>38.3342</v>
      </c>
      <c r="H38" s="58" t="n">
        <f aca="false">SUM(D38,E38,F38,G38)</f>
        <v>38.3342</v>
      </c>
      <c r="I38" s="57" t="n">
        <v>44.9706</v>
      </c>
      <c r="J38" s="57" t="n">
        <v>69.88444</v>
      </c>
    </row>
    <row r="39" customFormat="false" ht="15.75" hidden="false" customHeight="false" outlineLevel="0" collapsed="false">
      <c r="A39" s="51" t="s">
        <v>56</v>
      </c>
      <c r="B39" s="52"/>
      <c r="C39" s="52"/>
      <c r="D39" s="53" t="n">
        <v>0</v>
      </c>
      <c r="E39" s="53" t="n">
        <v>0</v>
      </c>
      <c r="F39" s="53" t="n">
        <v>2.438</v>
      </c>
      <c r="G39" s="53" t="n">
        <v>0</v>
      </c>
      <c r="H39" s="54" t="n">
        <f aca="false">SUM(D39,E39,F39,G39)</f>
        <v>2.438</v>
      </c>
      <c r="I39" s="53" t="n">
        <v>0</v>
      </c>
      <c r="J39" s="53" t="n">
        <v>0</v>
      </c>
    </row>
    <row r="40" customFormat="false" ht="15.75" hidden="false" customHeight="false" outlineLevel="0" collapsed="false">
      <c r="A40" s="55" t="s">
        <v>57</v>
      </c>
      <c r="B40" s="56"/>
      <c r="C40" s="56"/>
      <c r="D40" s="57" t="n">
        <v>0</v>
      </c>
      <c r="E40" s="57" t="n">
        <v>0</v>
      </c>
      <c r="F40" s="57" t="n">
        <v>0</v>
      </c>
      <c r="G40" s="57" t="n">
        <v>0.921</v>
      </c>
      <c r="H40" s="58" t="n">
        <f aca="false">SUM(D40,E40,F40,G40)</f>
        <v>0.921</v>
      </c>
      <c r="I40" s="57" t="n">
        <v>0</v>
      </c>
      <c r="J40" s="57" t="n">
        <v>1.009</v>
      </c>
    </row>
    <row r="41" customFormat="false" ht="15.75" hidden="false" customHeight="false" outlineLevel="0" collapsed="false">
      <c r="A41" s="51" t="s">
        <v>59</v>
      </c>
      <c r="B41" s="52"/>
      <c r="C41" s="52"/>
      <c r="D41" s="53" t="n">
        <v>0</v>
      </c>
      <c r="E41" s="53" t="n">
        <v>0</v>
      </c>
      <c r="F41" s="53" t="n">
        <v>0</v>
      </c>
      <c r="G41" s="53" t="n">
        <v>0</v>
      </c>
      <c r="H41" s="54" t="n">
        <f aca="false">SUM(D41,E41,F41,G41)</f>
        <v>0</v>
      </c>
      <c r="I41" s="53" t="n">
        <v>7.153</v>
      </c>
      <c r="J41" s="53" t="n">
        <v>0</v>
      </c>
    </row>
    <row r="42" customFormat="false" ht="15.75" hidden="false" customHeight="false" outlineLevel="0" collapsed="false">
      <c r="A42" s="55" t="s">
        <v>61</v>
      </c>
      <c r="B42" s="56"/>
      <c r="C42" s="56"/>
      <c r="D42" s="57" t="n">
        <v>0</v>
      </c>
      <c r="E42" s="57" t="n">
        <v>0</v>
      </c>
      <c r="F42" s="57" t="n">
        <v>0.1058</v>
      </c>
      <c r="G42" s="57" t="n">
        <v>0</v>
      </c>
      <c r="H42" s="58" t="n">
        <f aca="false">SUM(D42,E42,F42,G42)</f>
        <v>0.1058</v>
      </c>
      <c r="I42" s="57" t="n">
        <v>0</v>
      </c>
      <c r="J42" s="57" t="n">
        <v>0</v>
      </c>
    </row>
    <row r="43" customFormat="false" ht="15.75" hidden="false" customHeight="false" outlineLevel="0" collapsed="false">
      <c r="A43" s="51" t="s">
        <v>63</v>
      </c>
      <c r="B43" s="52"/>
      <c r="C43" s="52"/>
      <c r="D43" s="53" t="n">
        <v>0</v>
      </c>
      <c r="E43" s="53" t="n">
        <v>0</v>
      </c>
      <c r="F43" s="53" t="n">
        <v>0.4738</v>
      </c>
      <c r="G43" s="53" t="n">
        <v>0</v>
      </c>
      <c r="H43" s="54" t="n">
        <f aca="false">SUM(D43,E43,F43,G43)</f>
        <v>0.4738</v>
      </c>
      <c r="I43" s="53" t="n">
        <v>0.2346</v>
      </c>
      <c r="J43" s="53" t="n">
        <v>0.23598</v>
      </c>
    </row>
    <row r="44" customFormat="false" ht="15.75" hidden="false" customHeight="false" outlineLevel="0" collapsed="false">
      <c r="A44" s="55" t="s">
        <v>168</v>
      </c>
      <c r="B44" s="56"/>
      <c r="C44" s="56"/>
      <c r="D44" s="57" t="n">
        <v>0</v>
      </c>
      <c r="E44" s="57" t="n">
        <v>0</v>
      </c>
      <c r="F44" s="57" t="n">
        <v>0.1886</v>
      </c>
      <c r="G44" s="57" t="n">
        <v>0</v>
      </c>
      <c r="H44" s="58" t="n">
        <f aca="false">SUM(D44,E44,F44,G44)</f>
        <v>0.1886</v>
      </c>
      <c r="I44" s="57" t="n">
        <v>0</v>
      </c>
      <c r="J44" s="57" t="n">
        <v>0</v>
      </c>
    </row>
    <row r="45" customFormat="false" ht="15.75" hidden="false" customHeight="false" outlineLevel="0" collapsed="false">
      <c r="A45" s="51" t="s">
        <v>65</v>
      </c>
      <c r="B45" s="52"/>
      <c r="C45" s="52"/>
      <c r="D45" s="53" t="n">
        <v>0</v>
      </c>
      <c r="E45" s="53" t="n">
        <v>0</v>
      </c>
      <c r="F45" s="53" t="n">
        <v>0</v>
      </c>
      <c r="G45" s="53" t="n">
        <v>0</v>
      </c>
      <c r="H45" s="54" t="n">
        <f aca="false">SUM(D45,E45,F45,G45)</f>
        <v>0</v>
      </c>
      <c r="I45" s="53" t="n">
        <v>0.092</v>
      </c>
      <c r="J45" s="53" t="n">
        <v>0</v>
      </c>
    </row>
    <row r="46" customFormat="false" ht="15.75" hidden="false" customHeight="false" outlineLevel="0" collapsed="false">
      <c r="A46" s="55" t="s">
        <v>131</v>
      </c>
      <c r="B46" s="56"/>
      <c r="C46" s="56"/>
      <c r="D46" s="57" t="n">
        <v>0</v>
      </c>
      <c r="E46" s="57" t="n">
        <v>0</v>
      </c>
      <c r="F46" s="57" t="n">
        <v>0</v>
      </c>
      <c r="G46" s="57" t="n">
        <v>0</v>
      </c>
      <c r="H46" s="58" t="n">
        <f aca="false">SUM(D46,E46,F46,G46)</f>
        <v>0</v>
      </c>
      <c r="I46" s="57" t="n">
        <v>5.06</v>
      </c>
      <c r="J46" s="57" t="n">
        <v>4.83</v>
      </c>
    </row>
    <row r="47" customFormat="false" ht="15.75" hidden="false" customHeight="false" outlineLevel="0" collapsed="false">
      <c r="A47" s="51" t="s">
        <v>67</v>
      </c>
      <c r="B47" s="52"/>
      <c r="C47" s="52"/>
      <c r="D47" s="53" t="n">
        <v>0</v>
      </c>
      <c r="E47" s="53" t="n">
        <v>0</v>
      </c>
      <c r="F47" s="53" t="n">
        <v>0.1058</v>
      </c>
      <c r="G47" s="53" t="n">
        <v>0</v>
      </c>
      <c r="H47" s="54" t="n">
        <f aca="false">SUM(D47,E47,F47,G47)</f>
        <v>0.1058</v>
      </c>
      <c r="I47" s="53" t="n">
        <v>0.2208</v>
      </c>
      <c r="J47" s="53" t="n">
        <v>0.1242</v>
      </c>
    </row>
    <row r="48" customFormat="false" ht="15.75" hidden="false" customHeight="false" outlineLevel="0" collapsed="false">
      <c r="A48" s="55" t="s">
        <v>132</v>
      </c>
      <c r="B48" s="56"/>
      <c r="C48" s="56"/>
      <c r="D48" s="57" t="n">
        <v>0</v>
      </c>
      <c r="E48" s="57" t="n">
        <v>0</v>
      </c>
      <c r="F48" s="57" t="n">
        <v>1.656</v>
      </c>
      <c r="G48" s="57" t="n">
        <v>0</v>
      </c>
      <c r="H48" s="58" t="n">
        <f aca="false">SUM(D48,E48,F48,G48)</f>
        <v>1.656</v>
      </c>
      <c r="I48" s="57" t="n">
        <v>0</v>
      </c>
      <c r="J48" s="57" t="n">
        <v>15.18</v>
      </c>
    </row>
    <row r="49" customFormat="false" ht="15.75" hidden="false" customHeight="false" outlineLevel="0" collapsed="false">
      <c r="A49" s="59" t="s">
        <v>37</v>
      </c>
      <c r="B49" s="60"/>
      <c r="C49" s="60"/>
      <c r="D49" s="61" t="n">
        <f aca="false">SUM(D37,D38,D39,D40,D41,D42,D43,D44,D45,D46,D47,D48)</f>
        <v>0</v>
      </c>
      <c r="E49" s="61" t="n">
        <f aca="false">SUM(E37,E38,E39,E40,E41,E42,E43,E44,E45,E46,E47,E48)</f>
        <v>0</v>
      </c>
      <c r="F49" s="61" t="n">
        <f aca="false">SUM(F37,F38,F39,F40,F41,F42,F43,F44,F45,F46,F47,F48)</f>
        <v>11.316</v>
      </c>
      <c r="G49" s="61" t="n">
        <f aca="false">SUM(G37,G38,G39,G40,G41,G42,G43,G44,G45,G46,G47,G48)</f>
        <v>44.9422</v>
      </c>
      <c r="H49" s="62" t="n">
        <f aca="false">SUM(H37,H38,H39,H40,H41,H42,H43,H44,H45,H46,H47,H48)</f>
        <v>56.2582</v>
      </c>
      <c r="I49" s="57" t="n">
        <f aca="false">SUM(I37,I38,I39,I40,I41,I42,I43,I44,I45,I46,I47,I48)</f>
        <v>57.731</v>
      </c>
      <c r="J49" s="57" t="n">
        <f aca="false">SUM(J37,J38,J39,J40,J41,J42,J43,J44,J45,J46,J47,J48)</f>
        <v>91.26362</v>
      </c>
    </row>
    <row r="51" customFormat="false" ht="15.75" hidden="false" customHeight="false" outlineLevel="0" collapsed="false">
      <c r="A51" s="47" t="s">
        <v>69</v>
      </c>
      <c r="B51" s="48"/>
      <c r="C51" s="48"/>
      <c r="D51" s="48"/>
      <c r="E51" s="48"/>
      <c r="F51" s="48"/>
      <c r="G51" s="48"/>
      <c r="H51" s="49"/>
      <c r="I51" s="50"/>
      <c r="J51" s="50"/>
    </row>
    <row r="52" customFormat="false" ht="15.75" hidden="false" customHeight="false" outlineLevel="0" collapsed="false">
      <c r="A52" s="51" t="s">
        <v>72</v>
      </c>
      <c r="B52" s="52"/>
      <c r="C52" s="52"/>
      <c r="D52" s="53" t="n">
        <v>0</v>
      </c>
      <c r="E52" s="53" t="n">
        <v>0</v>
      </c>
      <c r="F52" s="53" t="n">
        <v>2.5254</v>
      </c>
      <c r="G52" s="53" t="n">
        <v>0</v>
      </c>
      <c r="H52" s="54" t="n">
        <f aca="false">SUM(D52,E52,F52,G52)</f>
        <v>2.5254</v>
      </c>
      <c r="I52" s="53" t="n">
        <v>1.288</v>
      </c>
      <c r="J52" s="53" t="n">
        <v>2.835</v>
      </c>
      <c r="K52" s="52"/>
      <c r="L52" s="52"/>
    </row>
    <row r="53" customFormat="false" ht="15.75" hidden="false" customHeight="false" outlineLevel="0" collapsed="false">
      <c r="A53" s="55" t="s">
        <v>169</v>
      </c>
      <c r="B53" s="56"/>
      <c r="C53" s="56"/>
      <c r="D53" s="57" t="n">
        <v>0</v>
      </c>
      <c r="E53" s="57" t="n">
        <v>0</v>
      </c>
      <c r="F53" s="57" t="n">
        <v>0</v>
      </c>
      <c r="G53" s="57" t="n">
        <v>4.186</v>
      </c>
      <c r="H53" s="58" t="n">
        <f aca="false">SUM(D53,E53,F53,G53)</f>
        <v>4.186</v>
      </c>
      <c r="I53" s="57" t="n">
        <v>6.394</v>
      </c>
      <c r="J53" s="57" t="n">
        <v>0</v>
      </c>
    </row>
    <row r="54" customFormat="false" ht="15.75" hidden="false" customHeight="false" outlineLevel="0" collapsed="false">
      <c r="A54" s="51" t="s">
        <v>74</v>
      </c>
      <c r="B54" s="52"/>
      <c r="C54" s="52"/>
      <c r="D54" s="53" t="n">
        <v>0</v>
      </c>
      <c r="E54" s="53" t="n">
        <v>0</v>
      </c>
      <c r="F54" s="53" t="n">
        <v>0</v>
      </c>
      <c r="G54" s="53" t="n">
        <v>0</v>
      </c>
      <c r="H54" s="54" t="n">
        <f aca="false">SUM(D54,E54,F54,G54)</f>
        <v>0</v>
      </c>
      <c r="I54" s="53" t="n">
        <v>1.058</v>
      </c>
      <c r="J54" s="53" t="n">
        <v>0</v>
      </c>
    </row>
    <row r="55" customFormat="false" ht="15.75" hidden="false" customHeight="false" outlineLevel="0" collapsed="false">
      <c r="A55" s="55" t="s">
        <v>159</v>
      </c>
      <c r="B55" s="56"/>
      <c r="C55" s="56"/>
      <c r="D55" s="57" t="n">
        <v>0</v>
      </c>
      <c r="E55" s="57" t="n">
        <v>0</v>
      </c>
      <c r="F55" s="57" t="n">
        <v>0</v>
      </c>
      <c r="G55" s="57" t="n">
        <v>0</v>
      </c>
      <c r="H55" s="58" t="n">
        <f aca="false">SUM(D55,E55,F55,G55)</f>
        <v>0</v>
      </c>
      <c r="I55" s="57" t="n">
        <v>0</v>
      </c>
      <c r="J55" s="57" t="n">
        <v>0.138</v>
      </c>
    </row>
    <row r="56" customFormat="false" ht="15.75" hidden="false" customHeight="false" outlineLevel="0" collapsed="false">
      <c r="A56" s="51" t="s">
        <v>136</v>
      </c>
      <c r="B56" s="52"/>
      <c r="C56" s="52"/>
      <c r="D56" s="53" t="n">
        <v>0</v>
      </c>
      <c r="E56" s="53" t="n">
        <v>0</v>
      </c>
      <c r="F56" s="53" t="n">
        <v>0</v>
      </c>
      <c r="G56" s="53" t="n">
        <v>0</v>
      </c>
      <c r="H56" s="54" t="n">
        <f aca="false">SUM(D56,E56,F56,G56)</f>
        <v>0</v>
      </c>
      <c r="I56" s="53" t="n">
        <v>0.0368</v>
      </c>
      <c r="J56" s="53" t="n">
        <v>0</v>
      </c>
    </row>
    <row r="57" customFormat="false" ht="15.75" hidden="false" customHeight="false" outlineLevel="0" collapsed="false">
      <c r="A57" s="55" t="s">
        <v>138</v>
      </c>
      <c r="B57" s="56"/>
      <c r="C57" s="56"/>
      <c r="D57" s="57" t="n">
        <v>0</v>
      </c>
      <c r="E57" s="57" t="n">
        <v>0</v>
      </c>
      <c r="F57" s="57" t="n">
        <v>0.6946</v>
      </c>
      <c r="G57" s="57" t="n">
        <v>0</v>
      </c>
      <c r="H57" s="58" t="n">
        <f aca="false">SUM(D57,E57,F57,G57)</f>
        <v>0.6946</v>
      </c>
      <c r="I57" s="57" t="n">
        <v>0</v>
      </c>
      <c r="J57" s="57" t="n">
        <v>0</v>
      </c>
    </row>
    <row r="58" customFormat="false" ht="15.75" hidden="false" customHeight="false" outlineLevel="0" collapsed="false">
      <c r="A58" s="51" t="s">
        <v>78</v>
      </c>
      <c r="B58" s="52"/>
      <c r="C58" s="52"/>
      <c r="D58" s="53" t="n">
        <v>0</v>
      </c>
      <c r="E58" s="53" t="n">
        <v>0</v>
      </c>
      <c r="F58" s="53" t="n">
        <v>0</v>
      </c>
      <c r="G58" s="53" t="n">
        <v>2.72918</v>
      </c>
      <c r="H58" s="54" t="n">
        <f aca="false">SUM(D58,E58,F58,G58)</f>
        <v>2.72918</v>
      </c>
      <c r="I58" s="53" t="n">
        <v>1.8768</v>
      </c>
      <c r="J58" s="53" t="n">
        <v>1.679</v>
      </c>
    </row>
    <row r="59" customFormat="false" ht="15.75" hidden="false" customHeight="false" outlineLevel="0" collapsed="false">
      <c r="A59" s="55" t="s">
        <v>80</v>
      </c>
      <c r="B59" s="56"/>
      <c r="C59" s="56"/>
      <c r="D59" s="57" t="n">
        <v>0</v>
      </c>
      <c r="E59" s="57" t="n">
        <v>0</v>
      </c>
      <c r="F59" s="57" t="n">
        <v>0.4738</v>
      </c>
      <c r="G59" s="57" t="n">
        <v>0.23</v>
      </c>
      <c r="H59" s="58" t="n">
        <f aca="false">SUM(D59,E59,F59,G59)</f>
        <v>0.7038</v>
      </c>
      <c r="I59" s="57" t="n">
        <v>0</v>
      </c>
      <c r="J59" s="57" t="n">
        <v>0</v>
      </c>
    </row>
    <row r="60" customFormat="false" ht="15.75" hidden="false" customHeight="false" outlineLevel="0" collapsed="false">
      <c r="A60" s="59" t="s">
        <v>37</v>
      </c>
      <c r="B60" s="60"/>
      <c r="C60" s="60"/>
      <c r="D60" s="61" t="n">
        <f aca="false">SUM(D52,D53,D54,D55,D56,D57,D58,D59)</f>
        <v>0</v>
      </c>
      <c r="E60" s="61" t="n">
        <f aca="false">SUM(E52,E53,E54,E55,E56,E57,E58,E59)</f>
        <v>0</v>
      </c>
      <c r="F60" s="61" t="n">
        <f aca="false">SUM(F52,F53,F54,F55,F56,F57,F58,F59)</f>
        <v>3.6938</v>
      </c>
      <c r="G60" s="61" t="n">
        <f aca="false">SUM(G52,G53,G54,G55,G56,G57,G58,G59)</f>
        <v>7.14518</v>
      </c>
      <c r="H60" s="62" t="n">
        <f aca="false">SUM(H52,H53,H54,H55,H56,H57,H58,H59)</f>
        <v>10.83898</v>
      </c>
      <c r="I60" s="57" t="n">
        <f aca="false">SUM(I52,I53,I54,I55,I56,I57,I58,I59)</f>
        <v>10.6536</v>
      </c>
      <c r="J60" s="57" t="n">
        <f aca="false">SUM(J52,J53,J54,J55,J56,J57,J58,J59)</f>
        <v>4.652</v>
      </c>
    </row>
    <row r="62" customFormat="false" ht="15.75" hidden="false" customHeight="false" outlineLevel="0" collapsed="false">
      <c r="A62" s="47" t="s">
        <v>82</v>
      </c>
      <c r="B62" s="48"/>
      <c r="C62" s="48"/>
      <c r="D62" s="48"/>
      <c r="E62" s="48"/>
      <c r="F62" s="48"/>
      <c r="G62" s="48"/>
      <c r="H62" s="49"/>
      <c r="I62" s="50"/>
      <c r="J62" s="50"/>
    </row>
    <row r="63" customFormat="false" ht="15.75" hidden="false" customHeight="false" outlineLevel="0" collapsed="false">
      <c r="A63" s="51" t="s">
        <v>84</v>
      </c>
      <c r="B63" s="52"/>
      <c r="C63" s="52"/>
      <c r="D63" s="53" t="n">
        <v>0</v>
      </c>
      <c r="E63" s="53" t="n">
        <v>0</v>
      </c>
      <c r="F63" s="53" t="n">
        <v>0</v>
      </c>
      <c r="G63" s="53" t="n">
        <v>0</v>
      </c>
      <c r="H63" s="54" t="n">
        <f aca="false">SUM(D63,E63,F63,G63)</f>
        <v>0</v>
      </c>
      <c r="I63" s="53" t="n">
        <v>57.888</v>
      </c>
      <c r="J63" s="53" t="n">
        <v>67.19982</v>
      </c>
      <c r="K63" s="52"/>
      <c r="L63" s="52"/>
    </row>
    <row r="64" customFormat="false" ht="15.75" hidden="false" customHeight="false" outlineLevel="0" collapsed="false">
      <c r="A64" s="55" t="s">
        <v>85</v>
      </c>
      <c r="B64" s="56"/>
      <c r="C64" s="56"/>
      <c r="D64" s="57" t="n">
        <v>0</v>
      </c>
      <c r="E64" s="57" t="n">
        <v>0</v>
      </c>
      <c r="F64" s="57" t="n">
        <v>0.0506</v>
      </c>
      <c r="G64" s="57" t="n">
        <v>0</v>
      </c>
      <c r="H64" s="58" t="n">
        <f aca="false">SUM(D64,E64,F64,G64)</f>
        <v>0.0506</v>
      </c>
      <c r="I64" s="57" t="n">
        <v>0.023</v>
      </c>
      <c r="J64" s="57" t="n">
        <v>0</v>
      </c>
    </row>
    <row r="65" customFormat="false" ht="15.75" hidden="false" customHeight="false" outlineLevel="0" collapsed="false">
      <c r="A65" s="51" t="s">
        <v>89</v>
      </c>
      <c r="B65" s="52"/>
      <c r="C65" s="52"/>
      <c r="D65" s="53" t="n">
        <v>0</v>
      </c>
      <c r="E65" s="53" t="n">
        <v>0</v>
      </c>
      <c r="F65" s="53" t="n">
        <v>0</v>
      </c>
      <c r="G65" s="53" t="n">
        <v>5.74678</v>
      </c>
      <c r="H65" s="54" t="n">
        <f aca="false">SUM(D65,E65,F65,G65)</f>
        <v>5.74678</v>
      </c>
      <c r="I65" s="53" t="n">
        <v>0</v>
      </c>
      <c r="J65" s="53" t="n">
        <v>0</v>
      </c>
    </row>
    <row r="66" customFormat="false" ht="15.75" hidden="false" customHeight="false" outlineLevel="0" collapsed="false">
      <c r="A66" s="59" t="s">
        <v>37</v>
      </c>
      <c r="B66" s="60"/>
      <c r="C66" s="60"/>
      <c r="D66" s="61" t="n">
        <f aca="false">SUM(D63,D64,D65)</f>
        <v>0</v>
      </c>
      <c r="E66" s="61" t="n">
        <f aca="false">SUM(E63,E64,E65)</f>
        <v>0</v>
      </c>
      <c r="F66" s="61" t="n">
        <f aca="false">SUM(F63,F64,F65)</f>
        <v>0.0506</v>
      </c>
      <c r="G66" s="61" t="n">
        <f aca="false">SUM(G63,G64,G65)</f>
        <v>5.74678</v>
      </c>
      <c r="H66" s="62" t="n">
        <f aca="false">SUM(H63,H64,H65)</f>
        <v>5.79738</v>
      </c>
      <c r="I66" s="57" t="n">
        <f aca="false">SUM(I63,I64,I65)</f>
        <v>57.911</v>
      </c>
      <c r="J66" s="57" t="n">
        <f aca="false">SUM(J63,J64,J65)</f>
        <v>67.19982</v>
      </c>
    </row>
    <row r="68" customFormat="false" ht="15.75" hidden="false" customHeight="false" outlineLevel="0" collapsed="false">
      <c r="A68" s="47" t="s">
        <v>90</v>
      </c>
      <c r="B68" s="48"/>
      <c r="C68" s="48"/>
      <c r="D68" s="48"/>
      <c r="E68" s="48"/>
      <c r="F68" s="48"/>
      <c r="G68" s="48"/>
      <c r="H68" s="49"/>
      <c r="I68" s="50"/>
      <c r="J68" s="50"/>
    </row>
    <row r="69" customFormat="false" ht="15.75" hidden="false" customHeight="false" outlineLevel="0" collapsed="false">
      <c r="A69" s="51" t="s">
        <v>91</v>
      </c>
      <c r="B69" s="52"/>
      <c r="C69" s="52"/>
      <c r="D69" s="53" t="n">
        <v>0</v>
      </c>
      <c r="E69" s="53" t="n">
        <v>0</v>
      </c>
      <c r="F69" s="53" t="n">
        <v>0</v>
      </c>
      <c r="G69" s="53" t="n">
        <v>36.225</v>
      </c>
      <c r="H69" s="54" t="n">
        <f aca="false">SUM(D69,E69,F69,G69)</f>
        <v>36.225</v>
      </c>
      <c r="I69" s="53" t="n">
        <v>48.209</v>
      </c>
      <c r="J69" s="53" t="n">
        <v>24.0488</v>
      </c>
      <c r="K69" s="52"/>
      <c r="L69" s="52"/>
    </row>
    <row r="70" customFormat="false" ht="15.75" hidden="false" customHeight="false" outlineLevel="0" collapsed="false">
      <c r="A70" s="55" t="s">
        <v>93</v>
      </c>
      <c r="B70" s="56"/>
      <c r="C70" s="56"/>
      <c r="D70" s="57" t="n">
        <v>0</v>
      </c>
      <c r="E70" s="57" t="n">
        <v>0</v>
      </c>
      <c r="F70" s="57" t="n">
        <v>1.0488</v>
      </c>
      <c r="G70" s="57" t="n">
        <v>0</v>
      </c>
      <c r="H70" s="58" t="n">
        <f aca="false">SUM(D70,E70,F70,G70)</f>
        <v>1.0488</v>
      </c>
      <c r="I70" s="57" t="n">
        <v>0.0874</v>
      </c>
      <c r="J70" s="57" t="n">
        <v>0.9315</v>
      </c>
    </row>
    <row r="71" customFormat="false" ht="15.75" hidden="false" customHeight="false" outlineLevel="0" collapsed="false">
      <c r="A71" s="51" t="s">
        <v>163</v>
      </c>
      <c r="B71" s="52"/>
      <c r="C71" s="52"/>
      <c r="D71" s="53" t="n">
        <v>0</v>
      </c>
      <c r="E71" s="53" t="n">
        <v>0</v>
      </c>
      <c r="F71" s="53" t="n">
        <v>5.0232</v>
      </c>
      <c r="G71" s="53" t="n">
        <v>0</v>
      </c>
      <c r="H71" s="54" t="n">
        <f aca="false">SUM(D71,E71,F71,G71)</f>
        <v>5.0232</v>
      </c>
      <c r="I71" s="53" t="n">
        <v>13.7724</v>
      </c>
      <c r="J71" s="53" t="n">
        <v>13.46144</v>
      </c>
    </row>
    <row r="72" customFormat="false" ht="15.75" hidden="false" customHeight="false" outlineLevel="0" collapsed="false">
      <c r="A72" s="59" t="s">
        <v>37</v>
      </c>
      <c r="B72" s="60"/>
      <c r="C72" s="60"/>
      <c r="D72" s="61" t="n">
        <f aca="false">SUM(D69,D70,D71)</f>
        <v>0</v>
      </c>
      <c r="E72" s="61" t="n">
        <f aca="false">SUM(E69,E70,E71)</f>
        <v>0</v>
      </c>
      <c r="F72" s="61" t="n">
        <f aca="false">SUM(F69,F70,F71)</f>
        <v>6.072</v>
      </c>
      <c r="G72" s="61" t="n">
        <f aca="false">SUM(G69,G70,G71)</f>
        <v>36.225</v>
      </c>
      <c r="H72" s="62" t="n">
        <f aca="false">SUM(H69,H70,H71)</f>
        <v>42.297</v>
      </c>
      <c r="I72" s="57" t="n">
        <f aca="false">SUM(I69,I70,I71)</f>
        <v>62.0688</v>
      </c>
      <c r="J72" s="57" t="n">
        <f aca="false">SUM(J69,J70,J71)</f>
        <v>38.44174</v>
      </c>
    </row>
    <row r="74" customFormat="false" ht="15.75" hidden="false" customHeight="false" outlineLevel="0" collapsed="false">
      <c r="A74" s="47" t="s">
        <v>94</v>
      </c>
      <c r="B74" s="48"/>
      <c r="C74" s="48"/>
      <c r="D74" s="48"/>
      <c r="E74" s="48"/>
      <c r="F74" s="48"/>
      <c r="G74" s="48"/>
      <c r="H74" s="49"/>
      <c r="I74" s="50"/>
      <c r="J74" s="50"/>
    </row>
    <row r="75" customFormat="false" ht="15.75" hidden="false" customHeight="false" outlineLevel="0" collapsed="false">
      <c r="A75" s="51" t="s">
        <v>95</v>
      </c>
      <c r="B75" s="52"/>
      <c r="C75" s="52"/>
      <c r="D75" s="53" t="n">
        <v>0</v>
      </c>
      <c r="E75" s="53" t="n">
        <v>0</v>
      </c>
      <c r="F75" s="53" t="n">
        <v>25.4242</v>
      </c>
      <c r="G75" s="53" t="n">
        <v>0</v>
      </c>
      <c r="H75" s="54" t="n">
        <f aca="false">SUM(D75,E75,F75,G75)</f>
        <v>25.4242</v>
      </c>
      <c r="I75" s="53" t="n">
        <v>21.2336</v>
      </c>
      <c r="J75" s="53" t="n">
        <v>19.43224</v>
      </c>
      <c r="K75" s="52"/>
      <c r="L75" s="52"/>
    </row>
    <row r="76" customFormat="false" ht="15.75" hidden="false" customHeight="false" outlineLevel="0" collapsed="false">
      <c r="A76" s="55" t="s">
        <v>96</v>
      </c>
      <c r="B76" s="56"/>
      <c r="C76" s="56"/>
      <c r="D76" s="57" t="n">
        <v>0</v>
      </c>
      <c r="E76" s="57" t="n">
        <v>0</v>
      </c>
      <c r="F76" s="57" t="n">
        <v>1.8676</v>
      </c>
      <c r="G76" s="57" t="n">
        <v>2.1252</v>
      </c>
      <c r="H76" s="58" t="n">
        <f aca="false">SUM(D76,E76,F76,G76)</f>
        <v>3.9928</v>
      </c>
      <c r="I76" s="57" t="n">
        <v>2.369</v>
      </c>
      <c r="J76" s="57" t="n">
        <v>1.73466</v>
      </c>
    </row>
    <row r="77" customFormat="false" ht="15.75" hidden="false" customHeight="false" outlineLevel="0" collapsed="false">
      <c r="A77" s="51" t="s">
        <v>97</v>
      </c>
      <c r="B77" s="52"/>
      <c r="C77" s="52"/>
      <c r="D77" s="53" t="n">
        <v>0</v>
      </c>
      <c r="E77" s="53" t="n">
        <v>0</v>
      </c>
      <c r="F77" s="53" t="n">
        <v>0</v>
      </c>
      <c r="G77" s="53" t="n">
        <v>0</v>
      </c>
      <c r="H77" s="54" t="n">
        <f aca="false">SUM(D77,E77,F77,G77)</f>
        <v>0</v>
      </c>
      <c r="I77" s="53" t="n">
        <v>0</v>
      </c>
      <c r="J77" s="53" t="n">
        <v>0.06716</v>
      </c>
    </row>
    <row r="78" customFormat="false" ht="15.75" hidden="false" customHeight="false" outlineLevel="0" collapsed="false">
      <c r="A78" s="55" t="s">
        <v>98</v>
      </c>
      <c r="B78" s="56"/>
      <c r="C78" s="56"/>
      <c r="D78" s="57" t="n">
        <v>0</v>
      </c>
      <c r="E78" s="57" t="n">
        <v>0</v>
      </c>
      <c r="F78" s="57" t="n">
        <v>0.5888</v>
      </c>
      <c r="G78" s="57" t="n">
        <v>0</v>
      </c>
      <c r="H78" s="58" t="n">
        <f aca="false">SUM(D78,E78,F78,G78)</f>
        <v>0.5888</v>
      </c>
      <c r="I78" s="57" t="n">
        <v>0.851</v>
      </c>
      <c r="J78" s="57" t="n">
        <v>0.73692</v>
      </c>
    </row>
    <row r="79" customFormat="false" ht="15.75" hidden="false" customHeight="false" outlineLevel="0" collapsed="false">
      <c r="A79" s="51" t="s">
        <v>100</v>
      </c>
      <c r="B79" s="52"/>
      <c r="C79" s="52"/>
      <c r="D79" s="53" t="n">
        <v>0</v>
      </c>
      <c r="E79" s="53" t="n">
        <v>0</v>
      </c>
      <c r="F79" s="53" t="n">
        <v>0</v>
      </c>
      <c r="G79" s="53" t="n">
        <v>0</v>
      </c>
      <c r="H79" s="54" t="n">
        <f aca="false">SUM(D79,E79,F79,G79)</f>
        <v>0</v>
      </c>
      <c r="I79" s="53" t="n">
        <v>0.2346</v>
      </c>
      <c r="J79" s="53" t="n">
        <v>2.27516</v>
      </c>
    </row>
    <row r="80" customFormat="false" ht="15.75" hidden="false" customHeight="false" outlineLevel="0" collapsed="false">
      <c r="A80" s="55" t="s">
        <v>101</v>
      </c>
      <c r="B80" s="56"/>
      <c r="C80" s="56"/>
      <c r="D80" s="57" t="n">
        <v>0</v>
      </c>
      <c r="E80" s="57" t="n">
        <v>0</v>
      </c>
      <c r="F80" s="57" t="n">
        <v>1.173</v>
      </c>
      <c r="G80" s="57" t="n">
        <v>0</v>
      </c>
      <c r="H80" s="58" t="n">
        <f aca="false">SUM(D80,E80,F80,G80)</f>
        <v>1.173</v>
      </c>
      <c r="I80" s="57" t="n">
        <v>0</v>
      </c>
      <c r="J80" s="57" t="n">
        <v>0.253</v>
      </c>
    </row>
    <row r="81" customFormat="false" ht="15.75" hidden="false" customHeight="false" outlineLevel="0" collapsed="false">
      <c r="A81" s="51" t="s">
        <v>102</v>
      </c>
      <c r="B81" s="52"/>
      <c r="C81" s="52"/>
      <c r="D81" s="53" t="n">
        <v>0</v>
      </c>
      <c r="E81" s="53" t="n">
        <v>0</v>
      </c>
      <c r="F81" s="53" t="n">
        <v>1.5364</v>
      </c>
      <c r="G81" s="53" t="n">
        <v>0</v>
      </c>
      <c r="H81" s="54" t="n">
        <f aca="false">SUM(D81,E81,F81,G81)</f>
        <v>1.5364</v>
      </c>
      <c r="I81" s="53" t="n">
        <v>0.3772</v>
      </c>
      <c r="J81" s="53" t="n">
        <v>1.24292</v>
      </c>
    </row>
    <row r="82" customFormat="false" ht="15.75" hidden="false" customHeight="false" outlineLevel="0" collapsed="false">
      <c r="A82" s="55" t="s">
        <v>103</v>
      </c>
      <c r="B82" s="56"/>
      <c r="C82" s="56"/>
      <c r="D82" s="57" t="n">
        <v>0</v>
      </c>
      <c r="E82" s="57" t="n">
        <v>0</v>
      </c>
      <c r="F82" s="57" t="n">
        <v>0</v>
      </c>
      <c r="G82" s="57" t="n">
        <v>0</v>
      </c>
      <c r="H82" s="58" t="n">
        <f aca="false">SUM(D82,E82,F82,G82)</f>
        <v>0</v>
      </c>
      <c r="I82" s="57" t="n">
        <v>0</v>
      </c>
      <c r="J82" s="57" t="n">
        <v>1.8515</v>
      </c>
    </row>
    <row r="83" customFormat="false" ht="15.75" hidden="false" customHeight="false" outlineLevel="0" collapsed="false">
      <c r="A83" s="51" t="s">
        <v>104</v>
      </c>
      <c r="B83" s="52"/>
      <c r="C83" s="52"/>
      <c r="D83" s="53" t="n">
        <v>0</v>
      </c>
      <c r="E83" s="53" t="n">
        <v>0</v>
      </c>
      <c r="F83" s="53" t="n">
        <v>0.0782</v>
      </c>
      <c r="G83" s="53" t="n">
        <v>0</v>
      </c>
      <c r="H83" s="54" t="n">
        <f aca="false">SUM(D83,E83,F83,G83)</f>
        <v>0.0782</v>
      </c>
      <c r="I83" s="53" t="n">
        <v>0</v>
      </c>
      <c r="J83" s="53" t="n">
        <v>1.48028</v>
      </c>
    </row>
    <row r="84" customFormat="false" ht="15.75" hidden="false" customHeight="false" outlineLevel="0" collapsed="false">
      <c r="A84" s="59" t="s">
        <v>37</v>
      </c>
      <c r="B84" s="60"/>
      <c r="C84" s="60"/>
      <c r="D84" s="61" t="n">
        <f aca="false">SUM(D75,D76,D77,D78,D79,D80,D81,D82,D83)</f>
        <v>0</v>
      </c>
      <c r="E84" s="61" t="n">
        <f aca="false">SUM(E75,E76,E77,E78,E79,E80,E81,E82,E83)</f>
        <v>0</v>
      </c>
      <c r="F84" s="61" t="n">
        <f aca="false">SUM(F75,F76,F77,F78,F79,F80,F81,F82,F83)</f>
        <v>30.6682</v>
      </c>
      <c r="G84" s="61" t="n">
        <f aca="false">SUM(G75,G76,G77,G78,G79,G80,G81,G82,G83)</f>
        <v>2.1252</v>
      </c>
      <c r="H84" s="62" t="n">
        <f aca="false">SUM(H75,H76,H77,H78,H79,H80,H81,H82,H83)</f>
        <v>32.7934</v>
      </c>
      <c r="I84" s="57" t="n">
        <f aca="false">SUM(I75,I76,I77,I78,I79,I80,I81,I82,I83)</f>
        <v>25.0654</v>
      </c>
      <c r="J84" s="57" t="n">
        <f aca="false">SUM(J75,J76,J77,J78,J79,J80,J81,J82,J83)</f>
        <v>29.07384</v>
      </c>
    </row>
    <row r="86" customFormat="false" ht="15.75" hidden="false" customHeight="false" outlineLevel="0" collapsed="false">
      <c r="A86" s="47" t="s">
        <v>105</v>
      </c>
      <c r="B86" s="48"/>
      <c r="C86" s="48"/>
      <c r="D86" s="48"/>
      <c r="E86" s="48"/>
      <c r="F86" s="48"/>
      <c r="G86" s="48"/>
      <c r="H86" s="49"/>
      <c r="I86" s="50"/>
      <c r="J86" s="50"/>
    </row>
    <row r="87" customFormat="false" ht="15.75" hidden="false" customHeight="false" outlineLevel="0" collapsed="false">
      <c r="A87" s="51" t="s">
        <v>106</v>
      </c>
      <c r="B87" s="52"/>
      <c r="C87" s="52"/>
      <c r="D87" s="53" t="n">
        <v>0</v>
      </c>
      <c r="E87" s="53" t="n">
        <v>0</v>
      </c>
      <c r="F87" s="53" t="n">
        <v>10.1568</v>
      </c>
      <c r="G87" s="53" t="n">
        <v>0</v>
      </c>
      <c r="H87" s="54" t="n">
        <f aca="false">SUM(D87,E87,F87,G87)</f>
        <v>10.1568</v>
      </c>
      <c r="I87" s="53" t="n">
        <v>15.4974</v>
      </c>
      <c r="J87" s="53" t="n">
        <v>5.51724</v>
      </c>
      <c r="K87" s="52"/>
      <c r="L87" s="52"/>
    </row>
    <row r="88" customFormat="false" ht="15.75" hidden="false" customHeight="false" outlineLevel="0" collapsed="false">
      <c r="A88" s="55" t="s">
        <v>107</v>
      </c>
      <c r="B88" s="56"/>
      <c r="C88" s="56"/>
      <c r="D88" s="57" t="n">
        <v>0</v>
      </c>
      <c r="E88" s="57" t="n">
        <v>0</v>
      </c>
      <c r="F88" s="57" t="n">
        <v>0.23</v>
      </c>
      <c r="G88" s="57" t="n">
        <v>0</v>
      </c>
      <c r="H88" s="58" t="n">
        <f aca="false">SUM(D88,E88,F88,G88)</f>
        <v>0.23</v>
      </c>
      <c r="I88" s="57" t="n">
        <v>2.438</v>
      </c>
      <c r="J88" s="57" t="n">
        <v>0</v>
      </c>
    </row>
    <row r="89" customFormat="false" ht="15.75" hidden="false" customHeight="false" outlineLevel="0" collapsed="false">
      <c r="A89" s="59" t="s">
        <v>37</v>
      </c>
      <c r="B89" s="60"/>
      <c r="C89" s="60"/>
      <c r="D89" s="61" t="n">
        <f aca="false">SUM(D87,D88)</f>
        <v>0</v>
      </c>
      <c r="E89" s="61" t="n">
        <f aca="false">SUM(E87,E88)</f>
        <v>0</v>
      </c>
      <c r="F89" s="61" t="n">
        <f aca="false">SUM(F87,F88)</f>
        <v>10.3868</v>
      </c>
      <c r="G89" s="61" t="n">
        <f aca="false">SUM(G87,G88)</f>
        <v>0</v>
      </c>
      <c r="H89" s="62" t="n">
        <f aca="false">SUM(H87,H88)</f>
        <v>10.3868</v>
      </c>
      <c r="I89" s="57" t="n">
        <f aca="false">SUM(I87,I88)</f>
        <v>17.9354</v>
      </c>
      <c r="J89" s="57" t="n">
        <f aca="false">SUM(J87,J88)</f>
        <v>5.51724</v>
      </c>
    </row>
    <row r="91" customFormat="false" ht="15.75" hidden="false" customHeight="false" outlineLevel="0" collapsed="false">
      <c r="A91" s="47" t="s">
        <v>36</v>
      </c>
      <c r="B91" s="48"/>
      <c r="C91" s="48"/>
      <c r="D91" s="48"/>
      <c r="E91" s="48"/>
      <c r="F91" s="48"/>
      <c r="G91" s="48"/>
      <c r="H91" s="49"/>
      <c r="I91" s="50"/>
      <c r="J91" s="50"/>
    </row>
    <row r="92" customFormat="false" ht="15.75" hidden="false" customHeight="false" outlineLevel="0" collapsed="false">
      <c r="A92" s="51" t="s">
        <v>15</v>
      </c>
      <c r="B92" s="52"/>
      <c r="C92" s="52"/>
      <c r="D92" s="53" t="n">
        <v>0</v>
      </c>
      <c r="E92" s="53" t="n">
        <v>0</v>
      </c>
      <c r="F92" s="53" t="n">
        <v>0.0506</v>
      </c>
      <c r="G92" s="53" t="n">
        <v>0</v>
      </c>
      <c r="H92" s="54" t="n">
        <f aca="false">SUM(D92,E92,F92,G92)</f>
        <v>0.0506</v>
      </c>
      <c r="I92" s="53" t="n">
        <v>0.0184</v>
      </c>
      <c r="J92" s="53" t="n">
        <v>0.16176</v>
      </c>
      <c r="K92" s="52"/>
      <c r="L92" s="52"/>
    </row>
    <row r="93" customFormat="false" ht="15.75" hidden="false" customHeight="false" outlineLevel="0" collapsed="false">
      <c r="A93" s="59" t="s">
        <v>37</v>
      </c>
      <c r="B93" s="60"/>
      <c r="C93" s="60"/>
      <c r="D93" s="61" t="n">
        <f aca="false">D92</f>
        <v>0</v>
      </c>
      <c r="E93" s="61" t="n">
        <f aca="false">E92</f>
        <v>0</v>
      </c>
      <c r="F93" s="61" t="n">
        <f aca="false">F92</f>
        <v>0.0506</v>
      </c>
      <c r="G93" s="61" t="n">
        <f aca="false">G92</f>
        <v>0</v>
      </c>
      <c r="H93" s="62" t="n">
        <f aca="false">H92</f>
        <v>0.0506</v>
      </c>
      <c r="I93" s="57" t="n">
        <f aca="false">I92</f>
        <v>0.0184</v>
      </c>
      <c r="J93" s="57" t="n">
        <f aca="false">J92</f>
        <v>0.16176</v>
      </c>
    </row>
    <row r="95" customFormat="false" ht="33.95" hidden="false" customHeight="true" outlineLevel="0" collapsed="false">
      <c r="A95" s="63" t="s">
        <v>108</v>
      </c>
      <c r="B95" s="64"/>
      <c r="C95" s="64"/>
      <c r="D95" s="65" t="n">
        <f aca="false">SUM(D21,D26,D30,D34,D49,D60,D66,D72,D84,D89,D93)</f>
        <v>0</v>
      </c>
      <c r="E95" s="65" t="n">
        <f aca="false">SUM(E21,E26,E30,E34,E49,E60,E66,E72,E84,E89,E93)</f>
        <v>0</v>
      </c>
      <c r="F95" s="65" t="n">
        <f aca="false">SUM(F21,F26,F30,F34,F49,F60,F66,F72,F84,F89,F93)</f>
        <v>62.238</v>
      </c>
      <c r="G95" s="65" t="n">
        <f aca="false">SUM(G21,G26,G30,G34,G49,G60,G66,G72,G84,G89,G93)</f>
        <v>176.70038</v>
      </c>
      <c r="H95" s="65" t="n">
        <f aca="false">SUM(H21,H26,H30,H34,H49,H60,H66,H72,H84,H89,H93)</f>
        <v>238.93838</v>
      </c>
      <c r="I95" s="65" t="n">
        <f aca="false">SUM(I21,I26,I30,I34,I49,I60,I66,I72,I84,I89,I93)</f>
        <v>305.18428</v>
      </c>
      <c r="J95" s="66" t="n">
        <f aca="false">SUM(J21,J26,J30,J34,J49,J60,J66,J72,J84,J89,J93)</f>
        <v>335.75916</v>
      </c>
    </row>
    <row r="97" customFormat="false" ht="15" hidden="false" customHeight="false" outlineLevel="0" collapsed="false">
      <c r="A97" s="67" t="s">
        <v>109</v>
      </c>
      <c r="B97" s="68"/>
      <c r="C97" s="68"/>
      <c r="D97" s="69" t="n">
        <v>0</v>
      </c>
      <c r="E97" s="69" t="n">
        <v>0</v>
      </c>
      <c r="F97" s="69" t="n">
        <v>76.8982</v>
      </c>
      <c r="G97" s="69" t="n">
        <v>228.28608</v>
      </c>
      <c r="I97" s="70" t="s">
        <v>110</v>
      </c>
      <c r="J97" s="70" t="s">
        <v>110</v>
      </c>
    </row>
    <row r="98" s="73" customFormat="true" ht="15" hidden="false" customHeight="false" outlineLevel="0" collapsed="false">
      <c r="A98" s="71" t="s">
        <v>111</v>
      </c>
      <c r="B98" s="72"/>
      <c r="C98" s="72"/>
      <c r="D98" s="72" t="str">
        <f aca="false">IF(OR(D97=0,D97="-"),"-",IF(D95="-",(0-D97)/D97,(D95-D97)/D97))</f>
        <v>-</v>
      </c>
      <c r="E98" s="72" t="str">
        <f aca="false">IF(OR(E97=0,E97="-"),"-",IF(E95="-",(0-E97)/E97,(E95-E97)/E97))</f>
        <v>-</v>
      </c>
      <c r="F98" s="72" t="n">
        <f aca="false">IF(OR(F97=0,F97="-"),"-",IF(F95="-",(0-F97)/F97,(F95-F97)/F97))</f>
        <v>-0.190644254351857</v>
      </c>
      <c r="G98" s="72" t="n">
        <f aca="false">IF(OR(G97=0,G97="-"),"-",IF(G95="-",(0-G97)/G97,(G95-G97)/G97))</f>
        <v>-0.225969537871078</v>
      </c>
      <c r="I98" s="74" t="s">
        <v>112</v>
      </c>
      <c r="J98" s="74" t="s">
        <v>113</v>
      </c>
    </row>
    <row r="99" customFormat="false" ht="15" hidden="false" customHeight="false" outlineLevel="0" collapsed="false">
      <c r="A99" s="67" t="s">
        <v>114</v>
      </c>
      <c r="B99" s="68"/>
      <c r="C99" s="68"/>
      <c r="D99" s="69" t="n">
        <v>0</v>
      </c>
      <c r="E99" s="69" t="n">
        <v>0</v>
      </c>
      <c r="F99" s="69" t="n">
        <v>70.3133</v>
      </c>
      <c r="G99" s="69" t="n">
        <v>265.44586</v>
      </c>
      <c r="I99" s="75" t="n">
        <f aca="false">IF(OR(I95=0,I95="-"),"-",IF(H95="-",(0-I95)/I95,(H95-I95)/I95))</f>
        <v>-0.217068520043038</v>
      </c>
      <c r="J99" s="75" t="n">
        <f aca="false">IF(OR(J95=0,J95="-"),"-",IF(I95="-",(0-J95)/J95,(I95-J95)/J95))</f>
        <v>-0.0910619385633441</v>
      </c>
    </row>
    <row r="100" s="73" customFormat="true" ht="15" hidden="false" customHeight="false" outlineLevel="0" collapsed="false">
      <c r="A100" s="72" t="s">
        <v>115</v>
      </c>
      <c r="B100" s="72"/>
      <c r="C100" s="72"/>
      <c r="D100" s="72" t="str">
        <f aca="false">IF(OR(D99=0,D99="-"),"-",IF(D97="-",(0-D99)/D99,(D97-D99)/D99))</f>
        <v>-</v>
      </c>
      <c r="E100" s="72" t="str">
        <f aca="false">IF(OR(E99=0,E99="-"),"-",IF(E97="-",(0-E99)/E99,(E97-E99)/E99))</f>
        <v>-</v>
      </c>
      <c r="F100" s="72" t="n">
        <f aca="false">IF(OR(F99=0,F99="-"),"-",IF(F97="-",(0-F99)/F99,(F97-F99)/F99))</f>
        <v>0.0936508455726016</v>
      </c>
      <c r="G100" s="72" t="n">
        <f aca="false">IF(OR(G99=0,G99="-"),"-",IF(G97="-",(0-G99)/G99,(G97-G99)/G99))</f>
        <v>-0.139990052962212</v>
      </c>
    </row>
  </sheetData>
  <mergeCells count="104">
    <mergeCell ref="A1:I1"/>
    <mergeCell ref="A2:I2"/>
    <mergeCell ref="A3:I3"/>
    <mergeCell ref="B5:B7"/>
    <mergeCell ref="C5:C7"/>
    <mergeCell ref="D5:D7"/>
    <mergeCell ref="E5:E7"/>
    <mergeCell ref="F5:F7"/>
    <mergeCell ref="G5:G7"/>
    <mergeCell ref="H5:H6"/>
    <mergeCell ref="I5:I6"/>
    <mergeCell ref="J5:J6"/>
    <mergeCell ref="B8:C8"/>
    <mergeCell ref="B9:C9"/>
    <mergeCell ref="K9:L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3:C23"/>
    <mergeCell ref="B24:C24"/>
    <mergeCell ref="K24:L24"/>
    <mergeCell ref="B25:C25"/>
    <mergeCell ref="B26:C26"/>
    <mergeCell ref="B28:C28"/>
    <mergeCell ref="B29:C29"/>
    <mergeCell ref="K29:L29"/>
    <mergeCell ref="B30:C30"/>
    <mergeCell ref="B32:C32"/>
    <mergeCell ref="B33:C33"/>
    <mergeCell ref="K33:L33"/>
    <mergeCell ref="B34:C34"/>
    <mergeCell ref="B36:C36"/>
    <mergeCell ref="B37:C37"/>
    <mergeCell ref="K37:L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1:C51"/>
    <mergeCell ref="B52:C52"/>
    <mergeCell ref="K52:L52"/>
    <mergeCell ref="B53:C53"/>
    <mergeCell ref="B54:C54"/>
    <mergeCell ref="B55:C55"/>
    <mergeCell ref="B56:C56"/>
    <mergeCell ref="B57:C57"/>
    <mergeCell ref="B58:C58"/>
    <mergeCell ref="B59:C59"/>
    <mergeCell ref="B60:C60"/>
    <mergeCell ref="B62:C62"/>
    <mergeCell ref="B63:C63"/>
    <mergeCell ref="K63:L63"/>
    <mergeCell ref="B64:C64"/>
    <mergeCell ref="B65:C65"/>
    <mergeCell ref="B66:C66"/>
    <mergeCell ref="B68:C68"/>
    <mergeCell ref="B69:C69"/>
    <mergeCell ref="K69:L69"/>
    <mergeCell ref="B70:C70"/>
    <mergeCell ref="B71:C71"/>
    <mergeCell ref="B72:C72"/>
    <mergeCell ref="B74:C74"/>
    <mergeCell ref="B75:C75"/>
    <mergeCell ref="K75:L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6:C86"/>
    <mergeCell ref="B87:C87"/>
    <mergeCell ref="K87:L87"/>
    <mergeCell ref="B88:C88"/>
    <mergeCell ref="B89:C89"/>
    <mergeCell ref="B91:C91"/>
    <mergeCell ref="B92:C92"/>
    <mergeCell ref="K92:L92"/>
    <mergeCell ref="B93:C93"/>
    <mergeCell ref="B95:C95"/>
    <mergeCell ref="B97:C97"/>
    <mergeCell ref="B98:C98"/>
    <mergeCell ref="B99:C99"/>
    <mergeCell ref="B100:C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2016-07-13T13:59:42Z</dcterms:created>
  <dc:creator>Quantmetry</dc:creator>
  <dc:language>fr-FR</dc:language>
  <cp:lastModifiedBy>Virginie COUTURIER</cp:lastModifiedBy>
  <dcterms:modified xsi:type="dcterms:W3CDTF">2016-07-13T14:09:36Z</dcterms:modified>
  <cp:revision>0</cp:revision>
  <dc:subject>concatenated</dc:subject>
  <dc:title>concatenated</dc:title>
</cp:coreProperties>
</file>