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<sst xmlns="http://schemas.openxmlformats.org/spreadsheetml/2006/main" count="21" uniqueCount="21">
  <si>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Store</t>
  </si>
  <si>
    <t xml:space="preserve">Con1</t>
  </si>
  <si>
    <t xml:space="preserve">Con2</t>
  </si>
  <si>
    <t xml:space="preserve">D (Con1 – Con2)</t>
  </si>
  <si>
    <t xml:space="preserve">Paired t-test</t>
  </si>
  <si>
    <t xml:space="preserve">Alpha</t>
  </si>
  <si>
    <t xml:space="preserve">Hypothesized Mean Difference</t>
  </si>
  <si>
    <t xml:space="preserve">Variable 1</t>
  </si>
  <si>
    <t xml:space="preserve">Variable 2</t>
  </si>
  <si>
    <t xml:space="preserve">Mean</t>
  </si>
  <si>
    <t xml:space="preserve">Variance</t>
  </si>
  <si>
    <t xml:space="preserve">Observations</t>
  </si>
  <si>
    <t xml:space="preserve">Pearson Correlation</t>
  </si>
  <si>
    <t xml:space="preserve">Observed Mean Difference</t>
  </si>
  <si>
    <t xml:space="preserve">Variance of the Differences</t>
  </si>
  <si>
    <t xml:space="preserve">df</t>
  </si>
  <si>
    <t xml:space="preserve">t Stat</t>
  </si>
  <si>
    <t xml:space="preserve">P (T&lt;=t) one-tail</t>
  </si>
  <si>
    <t xml:space="preserve">t Critical one-tail</t>
  </si>
  <si>
    <t xml:space="preserve">P (T&lt;=t) two-tail</t>
  </si>
  <si>
    <t xml:space="preserve">t Critical two-tail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</si>
</sst>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S Sans Serif"/>
      <family val="2"/>
    </font>
    <font>
      <b val="true"/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6875" defaultRowHeight="12.75" zeroHeight="false" outlineLevelRow="0" outlineLevelCol="0"/>
  <cols>
    <col collapsed="false" customWidth="true" hidden="false" outlineLevel="0" max="4" min="4" style="0" width="15.46"/>
    <col collapsed="false" customWidth="true" hidden="false" outlineLevel="0" max="6" min="6" style="0" width="26.16"/>
    <col collapsed="false" customWidth="true" hidden="false" outlineLevel="0" max="7" min="7" style="0" width="12.37"/>
    <col collapsed="false" customWidth="true" hidden="false" outlineLevel="0" max="8" min="8" style="0" width="11.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F1" s="2" t="s">
        <v>4</v>
      </c>
    </row>
    <row r="2" customFormat="false" ht="12.75" hidden="false" customHeight="false" outlineLevel="0" collapsed="false">
      <c r="A2" s="3" t="n">
        <v>1</v>
      </c>
      <c r="B2" s="3" t="n">
        <v>141</v>
      </c>
      <c r="C2" s="3" t="n">
        <v>118</v>
      </c>
      <c r="D2" s="0" t="n">
        <f aca="false">B2-C2</f>
        <v>23</v>
      </c>
      <c r="F2" s="0" t="s">
        <v>5</v>
      </c>
      <c r="G2" s="0" t="n">
        <v>0.05</v>
      </c>
    </row>
    <row r="3" customFormat="false" ht="12.75" hidden="false" customHeight="false" outlineLevel="0" collapsed="false">
      <c r="A3" s="3" t="n">
        <v>2</v>
      </c>
      <c r="B3" s="3" t="n">
        <v>184</v>
      </c>
      <c r="C3" s="3" t="n">
        <v>167</v>
      </c>
      <c r="D3" s="0" t="n">
        <f aca="false">B3-C3</f>
        <v>17</v>
      </c>
      <c r="F3" s="0" t="s">
        <v>6</v>
      </c>
      <c r="G3" s="0" t="n">
        <v>0</v>
      </c>
    </row>
    <row r="4" customFormat="false" ht="12.75" hidden="false" customHeight="false" outlineLevel="0" collapsed="false">
      <c r="A4" s="3" t="n">
        <v>3</v>
      </c>
      <c r="B4" s="3" t="n">
        <v>132</v>
      </c>
      <c r="C4" s="3" t="n">
        <v>137</v>
      </c>
      <c r="D4" s="0" t="n">
        <f aca="false">B4-C4</f>
        <v>-5</v>
      </c>
      <c r="G4" s="2" t="s">
        <v>7</v>
      </c>
      <c r="H4" s="2" t="s">
        <v>8</v>
      </c>
    </row>
    <row r="5" customFormat="false" ht="12.75" hidden="false" customHeight="false" outlineLevel="0" collapsed="false">
      <c r="A5" s="3" t="n">
        <v>4</v>
      </c>
      <c r="B5" s="3" t="n">
        <v>161</v>
      </c>
      <c r="C5" s="3" t="n">
        <v>168</v>
      </c>
      <c r="D5" s="0" t="n">
        <f aca="false">B5-C5</f>
        <v>-7</v>
      </c>
      <c r="F5" s="0" t="s">
        <v>9</v>
      </c>
      <c r="G5" s="4" t="n">
        <f aca="false">AVERAGE(Sheet1!$B$2:$B$11)</f>
        <v>172.6</v>
      </c>
      <c r="H5" s="4" t="n">
        <f aca="false">AVERAGE(Sheet1!$C$2:$C$11)</f>
        <v>159.4</v>
      </c>
    </row>
    <row r="6" customFormat="false" ht="12.75" hidden="false" customHeight="false" outlineLevel="0" collapsed="false">
      <c r="A6" s="3" t="n">
        <v>5</v>
      </c>
      <c r="B6" s="3" t="n">
        <v>176</v>
      </c>
      <c r="C6" s="3" t="n">
        <v>175</v>
      </c>
      <c r="D6" s="0" t="n">
        <f aca="false">B6-C6</f>
        <v>1</v>
      </c>
      <c r="F6" s="0" t="s">
        <v>10</v>
      </c>
      <c r="G6" s="4" t="n">
        <f aca="false">VAR(Sheet1!$B$2:$B$11)</f>
        <v>750.266666666667</v>
      </c>
      <c r="H6" s="4" t="n">
        <f aca="false">VAR(Sheet1!$C$2:$C$11)</f>
        <v>789.377777777778</v>
      </c>
    </row>
    <row r="7" customFormat="false" ht="12.75" hidden="false" customHeight="false" outlineLevel="0" collapsed="false">
      <c r="A7" s="3" t="n">
        <v>6</v>
      </c>
      <c r="B7" s="3" t="n">
        <v>196</v>
      </c>
      <c r="C7" s="3" t="n">
        <v>197</v>
      </c>
      <c r="D7" s="0" t="n">
        <f aca="false">B7-C7</f>
        <v>-1</v>
      </c>
      <c r="F7" s="0" t="s">
        <v>11</v>
      </c>
      <c r="G7" s="4" t="n">
        <f aca="false">COUNT(Sheet1!$B$2:$B$11)</f>
        <v>10</v>
      </c>
      <c r="H7" s="4" t="n">
        <f aca="false">COUNT(Sheet1!$C$2:$C$11)</f>
        <v>10</v>
      </c>
    </row>
    <row r="8" customFormat="false" ht="12.75" hidden="false" customHeight="false" outlineLevel="0" collapsed="false">
      <c r="A8" s="3" t="n">
        <v>7</v>
      </c>
      <c r="B8" s="3" t="n">
        <v>169</v>
      </c>
      <c r="C8" s="3" t="n">
        <v>143</v>
      </c>
      <c r="D8" s="0" t="n">
        <f aca="false">B8-C8</f>
        <v>26</v>
      </c>
      <c r="F8" s="0" t="s">
        <v>12</v>
      </c>
      <c r="G8" s="4" t="n">
        <f aca="false">CORREL(Sheet1!$B$2:$B$11,Sheet1!$C$2:$C$11)</f>
        <v>0.863335004076454</v>
      </c>
      <c r="H8" s="4"/>
    </row>
    <row r="9" customFormat="false" ht="12.75" hidden="false" customHeight="false" outlineLevel="0" collapsed="false">
      <c r="A9" s="3" t="n">
        <v>8</v>
      </c>
      <c r="B9" s="3" t="n">
        <v>199</v>
      </c>
      <c r="C9" s="3" t="n">
        <v>169</v>
      </c>
      <c r="D9" s="0" t="n">
        <f aca="false">B9-C9</f>
        <v>30</v>
      </c>
      <c r="F9" s="0" t="s">
        <v>13</v>
      </c>
      <c r="G9" s="4" t="n">
        <f aca="false" t="array" ref="G9:G9">AVERAGE(IF(ISODD(IF(ISNUMBER(Sheet1!$B$2:$B$11), 1, 0) * IF(ISNUMBER(Sheet1!$C$2:$C$11), 1, 0)), Sheet1!$B$2:$B$11 - Sheet1!$C$2:$C$11, "NA"))</f>
        <v>13.2</v>
      </c>
      <c r="H9" s="4"/>
    </row>
    <row r="10" customFormat="false" ht="12.75" hidden="false" customHeight="false" outlineLevel="0" collapsed="false">
      <c r="A10" s="3" t="n">
        <v>9</v>
      </c>
      <c r="B10" s="3" t="n">
        <v>150</v>
      </c>
      <c r="C10" s="3" t="n">
        <v>123</v>
      </c>
      <c r="D10" s="0" t="n">
        <f aca="false">B10-C10</f>
        <v>27</v>
      </c>
      <c r="F10" s="0" t="s">
        <v>14</v>
      </c>
      <c r="G10" s="4" t="n">
        <f aca="false" t="array" ref="G10:G10">VAR(IF(ISODD(IF(ISNUMBER(Sheet1!$B$2:$B$11), 1, 0) * IF(ISNUMBER(Sheet1!$C$2:$C$11), 1, 0)), Sheet1!$B$2:$B$11 - Sheet1!$C$2:$C$11, "NA"))</f>
        <v>210.844444444444</v>
      </c>
      <c r="H10" s="4"/>
    </row>
    <row r="11" customFormat="false" ht="12.75" hidden="false" customHeight="false" outlineLevel="0" collapsed="false">
      <c r="A11" s="3" t="n">
        <v>10</v>
      </c>
      <c r="B11" s="3" t="n">
        <v>218</v>
      </c>
      <c r="C11" s="3" t="n">
        <v>197</v>
      </c>
      <c r="D11" s="0" t="n">
        <f aca="false">B11-C11</f>
        <v>21</v>
      </c>
      <c r="F11" s="0" t="s">
        <v>15</v>
      </c>
      <c r="G11" s="4" t="n">
        <f aca="false" t="array" ref="G11:G11">SUM(IF(ISNUMBER(Sheet1!$B$2:$B$11), 1, 0) * IF(ISNUMBER(Sheet1!$C$2:$C$11), 1, 0)) - 1</f>
        <v>9</v>
      </c>
      <c r="H11" s="4"/>
    </row>
    <row r="12" customFormat="false" ht="12.75" hidden="false" customHeight="false" outlineLevel="0" collapsed="false">
      <c r="F12" s="0" t="s">
        <v>16</v>
      </c>
      <c r="G12" s="4" t="n">
        <f aca="false">(Sheet1!$G$9 - Sheet1!$G$3) / (Sheet1!$G$10 / ( Sheet1!$G$11 + 1)) ^ 0.5</f>
        <v>2.87470212548825</v>
      </c>
      <c r="H12" s="4"/>
    </row>
    <row r="13" customFormat="false" ht="12.75" hidden="false" customHeight="false" outlineLevel="0" collapsed="false">
      <c r="F13" s="0" t="s">
        <v>17</v>
      </c>
      <c r="G13" s="4" t="n">
        <f aca="false">TDIST(ABS(Sheet1!$G$12), Sheet1!$G$11, 1)</f>
        <v>0.00916781738758109</v>
      </c>
      <c r="H13" s="4"/>
    </row>
    <row r="14" customFormat="false" ht="12.75" hidden="false" customHeight="false" outlineLevel="0" collapsed="false">
      <c r="F14" s="0" t="s">
        <v>18</v>
      </c>
      <c r="G14" s="4" t="n">
        <f aca="false">TINV(2*Sheet1!$G$2, Sheet1!$G$11)</f>
        <v>1.83311293265624</v>
      </c>
      <c r="H14" s="4"/>
    </row>
    <row r="15" customFormat="false" ht="12.75" hidden="false" customHeight="false" outlineLevel="0" collapsed="false">
      <c r="F15" s="0" t="s">
        <v>19</v>
      </c>
      <c r="G15" s="4" t="n">
        <f aca="false">TDIST(ABS(Sheet1!$G$12), Sheet1!$G$11, 2)</f>
        <v>0.0183356347751622</v>
      </c>
      <c r="H15" s="4"/>
    </row>
    <row r="16" customFormat="false" ht="12.75" hidden="false" customHeight="false" outlineLevel="0" collapsed="false">
      <c r="F16" s="0" t="s">
        <v>20</v>
      </c>
      <c r="G16" s="4" t="n">
        <f aca="false">TINV(Sheet1!$G$2, Sheet1!$G$11)</f>
        <v>2.26215716279821</v>
      </c>
      <c r="H16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  <Company>SHU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2006-09-19T07:39:26Z</dcterms:created>
  <dc:creator>K. F. Jones</dc:creator>
  <dc:description/>
  <dc:language>en-NG</dc:language>
  <cp:lastModifiedBy/>
  <dcterms:modified xsi:type="dcterms:W3CDTF">2024-05-26T21:02:44Z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