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hidePivotFieldList="1"/>
  <mc:AlternateContent xmlns:mc="http://schemas.openxmlformats.org/markup-compatibility/2006">
    <mc:Choice Requires="x15">
      <x15ac:absPath xmlns:x15ac="http://schemas.microsoft.com/office/spreadsheetml/2010/11/ac" url="C:\Content Packs Server\MOD Demos\3Sharp MOD Demos\MicrosoftTeams\x1050launchteam\gotomarketplan\Documents\Revised\"/>
    </mc:Choice>
  </mc:AlternateContent>
  <bookViews>
    <workbookView xWindow="0" yWindow="0" windowWidth="25200" windowHeight="11925" tabRatio="744"/>
  </bookViews>
  <sheets>
    <sheet name="Concurrent Projects Data" sheetId="3" r:id="rId1"/>
    <sheet name="Focus Group 2 Results" sheetId="2" r:id="rId2"/>
    <sheet name="Focus Group PivotChart Data" sheetId="8" state="hidden" r:id="rId3"/>
    <sheet name="Focus Group Data" sheetId="1" r:id="rId4"/>
  </sheets>
  <definedNames>
    <definedName name="PackageDescriptions">#REF!</definedName>
    <definedName name="Slicer_Age_Group">#N/A</definedName>
    <definedName name="Slicer_Design_vs._Content">#N/A</definedName>
    <definedName name="Slicer_Gender">#N/A</definedName>
    <definedName name="Slicer_Package_Opening">#N/A</definedName>
    <definedName name="Slicer_Package_Selection">#N/A</definedName>
    <definedName name="Slicer_Shelf_Impact">#N/A</definedName>
  </definedNames>
  <calcPr calcId="171027"/>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3" i="3" l="1"/>
  <c r="D43" i="3"/>
  <c r="C43" i="3"/>
  <c r="B43" i="3"/>
  <c r="E32" i="3"/>
  <c r="G32" i="3" s="1"/>
  <c r="E35" i="3"/>
  <c r="G35" i="3" s="1"/>
  <c r="E38" i="3"/>
  <c r="G38" i="3" s="1"/>
  <c r="E26" i="3"/>
  <c r="G26" i="3" s="1"/>
  <c r="E42" i="3"/>
  <c r="G42" i="3" s="1"/>
  <c r="E40" i="3"/>
  <c r="G40" i="3" s="1"/>
  <c r="E31" i="3"/>
  <c r="G31" i="3"/>
  <c r="E29" i="3"/>
  <c r="G29" i="3" s="1"/>
  <c r="E22" i="3"/>
  <c r="G22" i="3" s="1"/>
  <c r="E39" i="3"/>
  <c r="G39" i="3"/>
  <c r="E33" i="3"/>
  <c r="G33" i="3" s="1"/>
  <c r="E30" i="3"/>
  <c r="G30" i="3" s="1"/>
  <c r="E34" i="3"/>
  <c r="G34" i="3" s="1"/>
  <c r="E36" i="3"/>
  <c r="G36" i="3"/>
  <c r="E41" i="3"/>
  <c r="G41" i="3" s="1"/>
  <c r="E27" i="3"/>
  <c r="G27" i="3" s="1"/>
  <c r="E37" i="3"/>
  <c r="G37" i="3" s="1"/>
  <c r="E11" i="3"/>
  <c r="G11" i="3" s="1"/>
  <c r="E13" i="3"/>
  <c r="G13" i="3" s="1"/>
  <c r="E8" i="3"/>
  <c r="G8" i="3" s="1"/>
  <c r="E10" i="3"/>
  <c r="G10" i="3" s="1"/>
  <c r="E9" i="3"/>
  <c r="G9" i="3" s="1"/>
  <c r="E7" i="3"/>
  <c r="G7" i="3" s="1"/>
  <c r="E12" i="3"/>
  <c r="G12" i="3" s="1"/>
  <c r="E28" i="3"/>
  <c r="G28" i="3" s="1"/>
  <c r="E14" i="3"/>
  <c r="G14" i="3" s="1"/>
  <c r="E18" i="3"/>
  <c r="G18" i="3" s="1"/>
  <c r="E21" i="3"/>
  <c r="G21" i="3" s="1"/>
  <c r="E24" i="3"/>
  <c r="G24" i="3" s="1"/>
  <c r="E25" i="3"/>
  <c r="G25" i="3"/>
  <c r="E17" i="3"/>
  <c r="G17" i="3" s="1"/>
  <c r="E15" i="3"/>
  <c r="G15" i="3" s="1"/>
  <c r="E23" i="3"/>
  <c r="G23" i="3" s="1"/>
  <c r="E19" i="3"/>
  <c r="G19" i="3" s="1"/>
  <c r="E16" i="3"/>
  <c r="G16" i="3" s="1"/>
  <c r="E20" i="3"/>
  <c r="G20" i="3" s="1"/>
  <c r="I105" i="1"/>
  <c r="E43" i="3" l="1"/>
  <c r="G43" i="3"/>
</calcChain>
</file>

<file path=xl/sharedStrings.xml><?xml version="1.0" encoding="utf-8"?>
<sst xmlns="http://schemas.openxmlformats.org/spreadsheetml/2006/main" count="753" uniqueCount="151">
  <si>
    <t>RETURN TO MENU</t>
  </si>
  <si>
    <t>PACKAGE DESCRIPTIONS</t>
  </si>
  <si>
    <t xml:space="preserve"> </t>
  </si>
  <si>
    <t>Female</t>
  </si>
  <si>
    <t>Male</t>
  </si>
  <si>
    <t>Total</t>
  </si>
  <si>
    <t>18-25</t>
  </si>
  <si>
    <t>FOCUS GROUP 2 PIVOTCHART DATA</t>
  </si>
  <si>
    <t>This sheet should remain hidden. Any changes made to the  PivotTables below may result in erroneous data on the Focus Group Results sheet.</t>
  </si>
  <si>
    <t>Shelf Impact</t>
  </si>
  <si>
    <t>Shape</t>
  </si>
  <si>
    <t>Color</t>
  </si>
  <si>
    <t>Opening the Package</t>
  </si>
  <si>
    <t>Package 2</t>
  </si>
  <si>
    <t>Excited</t>
  </si>
  <si>
    <t>Interested</t>
  </si>
  <si>
    <t>Curious</t>
  </si>
  <si>
    <t>Neutral</t>
  </si>
  <si>
    <t>Package Design vs. Content</t>
  </si>
  <si>
    <t>Confused</t>
  </si>
  <si>
    <t>FOCUS GROUP 2 DATA</t>
  </si>
  <si>
    <t>PARTICIPANT #</t>
  </si>
  <si>
    <t>AGE GROUP</t>
  </si>
  <si>
    <t>GENDER</t>
  </si>
  <si>
    <t>PACKAGE SELECTION</t>
  </si>
  <si>
    <t>SHELF IMPACT</t>
  </si>
  <si>
    <t>PACKAGE OPENING</t>
  </si>
  <si>
    <t>DESIGN VS. CONTENT</t>
  </si>
  <si>
    <t>Participant 1</t>
  </si>
  <si>
    <t>Package 4</t>
  </si>
  <si>
    <t>Participant 2</t>
  </si>
  <si>
    <t>36-45</t>
  </si>
  <si>
    <t>Participant 3</t>
  </si>
  <si>
    <t>Participant 4</t>
  </si>
  <si>
    <t>Over 65</t>
  </si>
  <si>
    <t>Words</t>
  </si>
  <si>
    <t>Participant 5</t>
  </si>
  <si>
    <t>26-35</t>
  </si>
  <si>
    <t>Participant 6</t>
  </si>
  <si>
    <t>Package 1</t>
  </si>
  <si>
    <t>Participant 7</t>
  </si>
  <si>
    <t>Frustrated</t>
  </si>
  <si>
    <t>Participant 8</t>
  </si>
  <si>
    <t>Other</t>
  </si>
  <si>
    <t>Participant 9</t>
  </si>
  <si>
    <t>Participant 10</t>
  </si>
  <si>
    <t>Participant 11</t>
  </si>
  <si>
    <t>Participant 12</t>
  </si>
  <si>
    <t>46-55</t>
  </si>
  <si>
    <t>Package 3</t>
  </si>
  <si>
    <t>Participant 13</t>
  </si>
  <si>
    <t>Symbols</t>
  </si>
  <si>
    <t>Participant 14</t>
  </si>
  <si>
    <t>Participant 15</t>
  </si>
  <si>
    <t>Participant 16</t>
  </si>
  <si>
    <t>55-65</t>
  </si>
  <si>
    <t>Participant 17</t>
  </si>
  <si>
    <t>Participant 18</t>
  </si>
  <si>
    <t>Participant 19</t>
  </si>
  <si>
    <t>Participant 20</t>
  </si>
  <si>
    <t>Package 5</t>
  </si>
  <si>
    <t>Participant 21</t>
  </si>
  <si>
    <t>Angry</t>
  </si>
  <si>
    <t>Participant 22</t>
  </si>
  <si>
    <t>Participant 23</t>
  </si>
  <si>
    <t>Participant 24</t>
  </si>
  <si>
    <t>Participant 25</t>
  </si>
  <si>
    <t>Participant 26</t>
  </si>
  <si>
    <t>Participant 27</t>
  </si>
  <si>
    <t>Participant 28</t>
  </si>
  <si>
    <t>Participant 29</t>
  </si>
  <si>
    <t>Participant 30</t>
  </si>
  <si>
    <t>Participant 31</t>
  </si>
  <si>
    <t>Participant 32</t>
  </si>
  <si>
    <t>Participant 33</t>
  </si>
  <si>
    <t>Participant 34</t>
  </si>
  <si>
    <t>Participant 35</t>
  </si>
  <si>
    <t>Participant 36</t>
  </si>
  <si>
    <t>Participant 37</t>
  </si>
  <si>
    <t>Participant 38</t>
  </si>
  <si>
    <t>Participant 39</t>
  </si>
  <si>
    <t>Participant 40</t>
  </si>
  <si>
    <t>Participant 41</t>
  </si>
  <si>
    <t>Participant 42</t>
  </si>
  <si>
    <t>Participant 43</t>
  </si>
  <si>
    <t>Participant 44</t>
  </si>
  <si>
    <t>Participant 45</t>
  </si>
  <si>
    <t>Participant 46</t>
  </si>
  <si>
    <t>Participant 47</t>
  </si>
  <si>
    <t>Participant 48</t>
  </si>
  <si>
    <t>Participant 49</t>
  </si>
  <si>
    <t>Participant 50</t>
  </si>
  <si>
    <t>Participant 51</t>
  </si>
  <si>
    <t>Participant 52</t>
  </si>
  <si>
    <t>Participant 53</t>
  </si>
  <si>
    <t>Participant 54</t>
  </si>
  <si>
    <t>Participant 55</t>
  </si>
  <si>
    <t>Participant 56</t>
  </si>
  <si>
    <t>Participant 57</t>
  </si>
  <si>
    <t>Participant 58</t>
  </si>
  <si>
    <t>Participant 59</t>
  </si>
  <si>
    <t>Participant 60</t>
  </si>
  <si>
    <t>Participant 61</t>
  </si>
  <si>
    <t>Participant 62</t>
  </si>
  <si>
    <t>Participant 63</t>
  </si>
  <si>
    <t>Participant 64</t>
  </si>
  <si>
    <t>Participant 65</t>
  </si>
  <si>
    <t>Participant 66</t>
  </si>
  <si>
    <t>Participant 67</t>
  </si>
  <si>
    <t>Participant 68</t>
  </si>
  <si>
    <t>Participant 69</t>
  </si>
  <si>
    <t>Participant 70</t>
  </si>
  <si>
    <t>Participant 71</t>
  </si>
  <si>
    <t>Participant 72</t>
  </si>
  <si>
    <t>Participant 73</t>
  </si>
  <si>
    <t>Participant 74</t>
  </si>
  <si>
    <t>Participant 75</t>
  </si>
  <si>
    <t>Participant 76</t>
  </si>
  <si>
    <t>Participant 77</t>
  </si>
  <si>
    <t>Participant 78</t>
  </si>
  <si>
    <t>Participant 79</t>
  </si>
  <si>
    <t>Participant 80</t>
  </si>
  <si>
    <t>Participant 81</t>
  </si>
  <si>
    <t>Participant 82</t>
  </si>
  <si>
    <t>Participant 83</t>
  </si>
  <si>
    <t>Participant 84</t>
  </si>
  <si>
    <t>Participant 85</t>
  </si>
  <si>
    <t>Participant 86</t>
  </si>
  <si>
    <t>Participant 87</t>
  </si>
  <si>
    <t>Participant 88</t>
  </si>
  <si>
    <t>Participant 89</t>
  </si>
  <si>
    <t>Participant 90</t>
  </si>
  <si>
    <t>Participant 91</t>
  </si>
  <si>
    <t>Participant 92</t>
  </si>
  <si>
    <t>Participant 93</t>
  </si>
  <si>
    <t>Participant 94</t>
  </si>
  <si>
    <t>Participant 95</t>
  </si>
  <si>
    <t>Participant 96</t>
  </si>
  <si>
    <t>Participant 97</t>
  </si>
  <si>
    <t>Participant 98</t>
  </si>
  <si>
    <t>Participant 99</t>
  </si>
  <si>
    <t>Participant 100</t>
  </si>
  <si>
    <t>TOTAL COST TREND</t>
  </si>
  <si>
    <t>Materials</t>
  </si>
  <si>
    <t>Printing</t>
  </si>
  <si>
    <t>Assembly</t>
  </si>
  <si>
    <t>Production Total</t>
  </si>
  <si>
    <t>Shipping</t>
  </si>
  <si>
    <t>Package Total</t>
  </si>
  <si>
    <t>Concurrent Projects Data</t>
  </si>
  <si>
    <t>ALL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</si>
</sst>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quot;Package &quot;\ 0"/>
  </numFmts>
  <fonts count="14" x14ac:knownFonts="1">
    <font>
      <sz val="11"/>
      <color theme="1"/>
      <name val="Constantia"/>
      <family val="2"/>
      <scheme val="minor"/>
    </font>
    <font>
      <b/>
      <sz val="18"/>
      <color theme="3"/>
      <name val="Calibri"/>
      <family val="2"/>
      <scheme val="major"/>
    </font>
    <font>
      <b/>
      <sz val="15"/>
      <color theme="3"/>
      <name val="Constantia"/>
      <family val="2"/>
      <scheme val="minor"/>
    </font>
    <font>
      <i/>
      <sz val="11"/>
      <color theme="1"/>
      <name val="Constantia"/>
      <family val="2"/>
      <scheme val="minor"/>
    </font>
    <font>
      <sz val="15"/>
      <color theme="3"/>
      <name val="Constantia"/>
      <family val="2"/>
      <scheme val="minor"/>
    </font>
    <font>
      <sz val="24"/>
      <color theme="4"/>
      <name val="Calibri"/>
      <family val="2"/>
      <scheme val="major"/>
    </font>
    <font>
      <sz val="11"/>
      <color theme="1"/>
      <name val="Constantia"/>
      <family val="2"/>
      <scheme val="minor"/>
    </font>
    <font>
      <sz val="15"/>
      <color theme="1"/>
      <name val="Calibri"/>
      <family val="2"/>
      <scheme val="major"/>
    </font>
    <font>
      <sz val="10.5"/>
      <color theme="1"/>
      <name val="Constantia"/>
      <family val="2"/>
      <scheme val="minor"/>
    </font>
    <font>
      <u/>
      <sz val="11"/>
      <color theme="9"/>
      <name val="Constantia"/>
      <family val="2"/>
      <scheme val="minor"/>
    </font>
    <font>
      <sz val="11"/>
      <color theme="1"/>
      <name val="Calibri"/>
      <family val="2"/>
      <scheme val="major"/>
    </font>
    <font>
      <sz val="11"/>
      <color theme="1"/>
      <name val="Calibri"/>
      <family val="2"/>
      <scheme val="major"/>
    </font>
    <font>
      <sz val="12"/>
      <color theme="1"/>
      <name val="Calibri"/>
      <family val="2"/>
      <scheme val="major"/>
    </font>
    <font>
      <sz val="11"/>
      <color theme="1"/>
      <name val="Constantia"/>
      <family val="1"/>
      <scheme val="minor"/>
    </font>
  </fonts>
  <fills count="2">
    <fill>
      <patternFill patternType="none"/>
    </fill>
    <fill>
      <patternFill patternType="gray125"/>
    </fill>
  </fills>
  <borders count="1">
    <border>
      <left/>
      <right/>
      <top/>
      <bottom/>
      <diagonal/>
    </border>
  </borders>
  <cellStyleXfs count="8">
    <xf numFmtId="0" fontId="0" fillId="0" borderId="0"/>
    <xf numFmtId="0" fontId="5" fillId="0" borderId="0" applyNumberFormat="0" applyFill="0" applyBorder="0" applyProtection="0">
      <alignment vertical="top"/>
    </xf>
    <xf numFmtId="0" fontId="1" fillId="0" borderId="0" applyNumberFormat="0" applyFill="0" applyBorder="0" applyProtection="0">
      <alignment vertical="center"/>
    </xf>
    <xf numFmtId="0" fontId="9"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43" fontId="6" fillId="0" borderId="0" applyFont="0" applyFill="0" applyBorder="0" applyAlignment="0" applyProtection="0"/>
    <xf numFmtId="0" fontId="7" fillId="0" borderId="0" applyNumberFormat="0" applyFill="0" applyAlignment="0" applyProtection="0"/>
  </cellStyleXfs>
  <cellXfs count="39">
    <xf numFmtId="0" fontId="0" fillId="0" borderId="0" xfId="0"/>
    <xf numFmtId="0" fontId="0" fillId="0" borderId="0" xfId="0" applyNumberFormat="1" applyAlignment="1">
      <alignment horizontal="center"/>
    </xf>
    <xf numFmtId="0" fontId="5" fillId="0" borderId="0" xfId="1" applyAlignment="1">
      <alignment vertical="center"/>
    </xf>
    <xf numFmtId="0" fontId="0" fillId="0" borderId="0" xfId="0"/>
    <xf numFmtId="0" fontId="0" fillId="0" borderId="0" xfId="0" pivotButton="1"/>
    <xf numFmtId="0" fontId="0" fillId="0" borderId="0" xfId="0" applyAlignment="1">
      <alignment horizontal="center"/>
    </xf>
    <xf numFmtId="0" fontId="4" fillId="0" borderId="0" xfId="5" applyAlignment="1">
      <alignment horizontal="right" vertical="center" indent="1"/>
    </xf>
    <xf numFmtId="0" fontId="5" fillId="0" borderId="0" xfId="1" applyFont="1" applyBorder="1" applyAlignment="1">
      <alignment horizontal="left" vertical="top"/>
    </xf>
    <xf numFmtId="0" fontId="5" fillId="0" borderId="0" xfId="1" applyAlignment="1">
      <alignment vertical="top"/>
    </xf>
    <xf numFmtId="0" fontId="7" fillId="0" borderId="0" xfId="7" applyAlignment="1">
      <alignment horizontal="left"/>
    </xf>
    <xf numFmtId="0" fontId="7" fillId="0" borderId="0" xfId="7" applyAlignment="1">
      <alignment vertical="center"/>
    </xf>
    <xf numFmtId="0" fontId="0" fillId="0" borderId="0" xfId="0" applyNumberFormat="1" applyAlignment="1">
      <alignment horizontal="center" vertical="center"/>
    </xf>
    <xf numFmtId="0" fontId="0" fillId="0" borderId="0" xfId="0" applyAlignment="1">
      <alignment horizontal="left" vertical="center" indent="1"/>
    </xf>
    <xf numFmtId="0" fontId="0" fillId="0" borderId="0" xfId="0"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right" vertical="center"/>
    </xf>
    <xf numFmtId="37" fontId="0" fillId="0" borderId="0" xfId="6" applyNumberFormat="1" applyFont="1" applyAlignment="1">
      <alignment horizontal="right" vertical="center" indent="1"/>
    </xf>
    <xf numFmtId="3" fontId="0" fillId="0" borderId="0" xfId="0" applyNumberFormat="1" applyAlignment="1">
      <alignment horizontal="right" vertical="center" indent="2"/>
    </xf>
    <xf numFmtId="0" fontId="0" fillId="0" borderId="0" xfId="0" applyNumberFormat="1" applyFont="1" applyAlignment="1">
      <alignment horizontal="center" vertical="center"/>
    </xf>
    <xf numFmtId="0" fontId="10" fillId="0" borderId="0" xfId="0" applyFont="1" applyAlignment="1">
      <alignment horizontal="left" vertical="center" wrapText="1" indent="2"/>
    </xf>
    <xf numFmtId="0" fontId="10" fillId="0" borderId="0" xfId="0" applyFont="1" applyFill="1" applyBorder="1" applyAlignment="1">
      <alignment horizontal="left" vertical="center" indent="2"/>
    </xf>
    <xf numFmtId="0" fontId="10" fillId="0" borderId="0" xfId="0" applyFont="1" applyFill="1" applyBorder="1" applyAlignment="1">
      <alignment horizontal="left" vertical="center" wrapText="1" indent="2"/>
    </xf>
    <xf numFmtId="0" fontId="10" fillId="0" borderId="0" xfId="0" applyFont="1" applyFill="1" applyBorder="1" applyAlignment="1">
      <alignment horizontal="left" vertical="center" wrapText="1"/>
    </xf>
    <xf numFmtId="0" fontId="10" fillId="0" borderId="0" xfId="0" applyFont="1" applyAlignment="1">
      <alignment horizontal="left" vertical="center" indent="1"/>
    </xf>
    <xf numFmtId="0" fontId="10" fillId="0" borderId="0" xfId="0" applyFont="1" applyAlignment="1">
      <alignment horizontal="left" vertical="center" wrapText="1" indent="1"/>
    </xf>
    <xf numFmtId="0" fontId="0" fillId="0" borderId="0" xfId="0" applyFont="1" applyAlignment="1">
      <alignment horizontal="left" vertical="center"/>
    </xf>
    <xf numFmtId="0" fontId="8" fillId="0" borderId="0" xfId="0" applyFont="1" applyAlignment="1">
      <alignment horizontal="center" vertical="center"/>
    </xf>
    <xf numFmtId="0" fontId="0" fillId="0" borderId="0" xfId="0" applyAlignment="1">
      <alignment horizontal="left" vertical="center"/>
    </xf>
    <xf numFmtId="0" fontId="11" fillId="0" borderId="0" xfId="0" applyFont="1" applyAlignment="1">
      <alignment horizontal="center"/>
    </xf>
    <xf numFmtId="0" fontId="12" fillId="0" borderId="0" xfId="0" applyFont="1" applyAlignment="1">
      <alignment horizontal="center"/>
    </xf>
    <xf numFmtId="0" fontId="9" fillId="0" borderId="0" xfId="3" applyAlignment="1">
      <alignment horizontal="right" vertical="center"/>
    </xf>
    <xf numFmtId="0" fontId="0" fillId="0" borderId="0" xfId="0" applyAlignment="1"/>
    <xf numFmtId="14" fontId="0" fillId="0" borderId="0" xfId="0" applyNumberFormat="1"/>
    <xf numFmtId="3" fontId="13" fillId="0" borderId="0" xfId="0" applyNumberFormat="1" applyFont="1" applyFill="1" applyBorder="1" applyAlignment="1">
      <alignment horizontal="right" vertical="center" indent="2"/>
    </xf>
    <xf numFmtId="3" fontId="13" fillId="0" borderId="0" xfId="0" applyNumberFormat="1" applyFont="1" applyAlignment="1">
      <alignment horizontal="right" vertical="center" indent="1"/>
    </xf>
    <xf numFmtId="0" fontId="0" fillId="0" borderId="0" xfId="0" applyAlignment="1"/>
    <xf numFmtId="0" fontId="9" fillId="0" borderId="0" xfId="3" applyAlignment="1">
      <alignment horizontal="right" vertical="center"/>
    </xf>
    <xf numFmtId="0" fontId="3" fillId="0" borderId="0" xfId="0" applyFont="1" applyAlignment="1">
      <alignment horizontal="left" wrapText="1"/>
    </xf>
  </cellXfs>
  <cellStyles count="8">
    <cellStyle name="Comma" xfId="6" builtinId="3"/>
    <cellStyle name="Heading 1" xfId="5" builtinId="16" customBuiltin="1"/>
    <cellStyle name="Heading 1 2" xfId="4"/>
    <cellStyle name="Heading 2" xfId="7" builtinId="17" customBuiltin="1"/>
    <cellStyle name="Hyperlink" xfId="3" builtinId="8" customBuiltin="1"/>
    <cellStyle name="Normal" xfId="0" builtinId="0"/>
    <cellStyle name="Title" xfId="1" builtinId="15" customBuiltin="1"/>
    <cellStyle name="Title 2" xfId="2"/>
  </cellStyles>
  <dxfs count="105">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alignment vertical="center" textRotation="0" wrapText="0" indent="0" justifyLastLine="0" shrinkToFit="0" readingOrder="0"/>
    </dxf>
    <dxf>
      <font>
        <strike val="0"/>
        <outline val="0"/>
        <shadow val="0"/>
        <u val="none"/>
        <vertAlign val="baseline"/>
        <sz val="11"/>
        <color theme="1"/>
        <name val="Calibri"/>
        <scheme val="major"/>
      </font>
      <alignment vertical="center" textRotation="0" wrapText="0" indent="0" justifyLastLine="0" shrinkToFit="0" readingOrder="0"/>
    </dxf>
    <dxf>
      <font>
        <sz val="12"/>
      </font>
    </dxf>
    <dxf>
      <font>
        <sz val="12"/>
      </font>
    </dxf>
    <dxf>
      <font>
        <name val="Calibri"/>
        <scheme val="major"/>
      </font>
    </dxf>
    <dxf>
      <font>
        <name val="Calibri"/>
        <scheme val="major"/>
      </font>
    </dxf>
    <dxf>
      <alignment relativeIndent="1" readingOrder="0"/>
    </dxf>
    <dxf>
      <alignment vertical="center" indent="0" readingOrder="0"/>
    </dxf>
    <dxf>
      <alignment vertical="center" indent="0" readingOrder="0"/>
    </dxf>
    <dxf>
      <alignment vertical="center" indent="0" readingOrder="0"/>
    </dxf>
    <dxf>
      <alignment horizontal="center" readingOrder="0"/>
    </dxf>
    <dxf>
      <alignment horizontal="center" readingOrder="0"/>
    </dxf>
    <dxf>
      <alignment horizontal="center" readingOrder="0"/>
    </dxf>
    <dxf>
      <alignment horizontal="left" readingOrder="0"/>
    </dxf>
    <dxf>
      <alignment horizontal="center" readingOrder="0"/>
    </dxf>
    <dxf>
      <font>
        <name val="Calibri"/>
        <scheme val="major"/>
      </font>
    </dxf>
    <dxf>
      <alignment vertical="center" indent="0" readingOrder="0"/>
    </dxf>
    <dxf>
      <alignment vertical="center" indent="0" readingOrder="0"/>
    </dxf>
    <dxf>
      <alignment vertical="center" indent="0" readingOrder="0"/>
    </dxf>
    <dxf>
      <alignment horizontal="center" readingOrder="0"/>
    </dxf>
    <dxf>
      <alignment horizontal="center" readingOrder="0"/>
    </dxf>
    <dxf>
      <alignment horizontal="center" readingOrder="0"/>
    </dxf>
    <dxf>
      <font>
        <sz val="12"/>
      </font>
    </dxf>
    <dxf>
      <font>
        <sz val="12"/>
      </font>
    </dxf>
    <dxf>
      <font>
        <name val="Calibri"/>
        <scheme val="major"/>
      </font>
    </dxf>
    <dxf>
      <font>
        <name val="Calibri"/>
        <scheme val="major"/>
      </font>
    </dxf>
    <dxf>
      <alignment vertical="center" indent="0" readingOrder="0"/>
    </dxf>
    <dxf>
      <alignment vertical="center" indent="0" readingOrder="0"/>
    </dxf>
    <dxf>
      <alignment vertical="center" indent="0"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color theme="1"/>
      </font>
    </dxf>
    <dxf>
      <font>
        <color theme="1"/>
      </font>
    </dxf>
    <dxf>
      <font>
        <color theme="1"/>
      </font>
    </dxf>
    <dxf>
      <font>
        <color theme="1"/>
      </font>
    </dxf>
    <dxf>
      <font>
        <color theme="1"/>
      </font>
    </dxf>
    <dxf>
      <alignment vertical="center" readingOrder="0"/>
    </dxf>
    <dxf>
      <alignment vertical="center" readingOrder="0"/>
    </dxf>
    <dxf>
      <alignment vertical="center" readingOrder="0"/>
    </dxf>
    <dxf>
      <font>
        <sz val="10.5"/>
      </font>
    </dxf>
    <dxf>
      <font>
        <sz val="10.5"/>
      </font>
    </dxf>
    <dxf>
      <font>
        <color theme="1" tint="0.34998626667073579"/>
      </font>
    </dxf>
    <dxf>
      <font>
        <color theme="1" tint="0.34998626667073579"/>
      </font>
    </dxf>
    <dxf>
      <font>
        <color theme="1" tint="0.34998626667073579"/>
      </font>
    </dxf>
    <dxf>
      <alignment relativeIndent="1" readingOrder="0"/>
    </dxf>
    <dxf>
      <alignment horizontal="center" readingOrder="0"/>
    </dxf>
    <dxf>
      <alignment horizontal="center" readingOrder="0"/>
    </dxf>
    <dxf>
      <alignment horizontal="center" readingOrder="0"/>
    </dxf>
    <dxf>
      <font>
        <b val="0"/>
        <i val="0"/>
        <strike val="0"/>
        <condense val="0"/>
        <extend val="0"/>
        <outline val="0"/>
        <shadow val="0"/>
        <u val="none"/>
        <vertAlign val="baseline"/>
        <sz val="11"/>
        <color theme="1"/>
        <name val="Constantia"/>
        <scheme val="minor"/>
      </font>
      <numFmt numFmtId="3" formatCode="#,##0"/>
      <fill>
        <patternFill patternType="none">
          <fgColor indexed="64"/>
          <bgColor indexed="65"/>
        </patternFill>
      </fill>
      <alignment horizontal="right" vertical="center" textRotation="0" wrapText="0" indent="2" justifyLastLine="0" shrinkToFit="0" readingOrder="0"/>
      <border diagonalUp="0" diagonalDown="0" outline="0">
        <left/>
        <right/>
        <top/>
        <bottom/>
      </border>
    </dxf>
    <dxf>
      <numFmt numFmtId="3" formatCode="#,##0"/>
      <alignment horizontal="right" vertical="center" textRotation="0" wrapText="0" indent="2" justifyLastLine="0" shrinkToFit="0" readingOrder="0"/>
    </dxf>
    <dxf>
      <font>
        <b val="0"/>
        <i val="0"/>
        <strike val="0"/>
        <condense val="0"/>
        <extend val="0"/>
        <outline val="0"/>
        <shadow val="0"/>
        <u val="none"/>
        <vertAlign val="baseline"/>
        <sz val="11"/>
        <color theme="1"/>
        <name val="Constantia"/>
        <scheme val="minor"/>
      </font>
      <numFmt numFmtId="3" formatCode="#,##0"/>
      <fill>
        <patternFill patternType="none">
          <fgColor indexed="64"/>
          <bgColor indexed="65"/>
        </patternFill>
      </fill>
      <alignment horizontal="right" vertical="center" textRotation="0" wrapText="0" indent="2" justifyLastLine="0" shrinkToFit="0" readingOrder="0"/>
      <border diagonalUp="0" diagonalDown="0" outline="0">
        <left/>
        <right/>
        <top/>
        <bottom/>
      </border>
    </dxf>
    <dxf>
      <numFmt numFmtId="3" formatCode="#,##0"/>
      <alignment horizontal="right" vertical="center" textRotation="0" wrapText="0" indent="2" justifyLastLine="0" shrinkToFit="0" readingOrder="0"/>
    </dxf>
    <dxf>
      <font>
        <b val="0"/>
        <i val="0"/>
        <strike val="0"/>
        <condense val="0"/>
        <extend val="0"/>
        <outline val="0"/>
        <shadow val="0"/>
        <u val="none"/>
        <vertAlign val="baseline"/>
        <sz val="11"/>
        <color theme="1"/>
        <name val="Constantia"/>
        <scheme val="minor"/>
      </font>
      <numFmt numFmtId="3" formatCode="#,##0"/>
      <fill>
        <patternFill patternType="none">
          <fgColor indexed="64"/>
          <bgColor indexed="65"/>
        </patternFill>
      </fill>
      <alignment horizontal="right" vertical="center" textRotation="0" wrapText="0" indent="2" justifyLastLine="0" shrinkToFit="0" readingOrder="0"/>
      <border diagonalUp="0" diagonalDown="0" outline="0">
        <left/>
        <right/>
        <top/>
        <bottom/>
      </border>
    </dxf>
    <dxf>
      <numFmt numFmtId="3" formatCode="#,##0"/>
      <alignment horizontal="right" vertical="center" textRotation="0" wrapText="0" indent="2" justifyLastLine="0" shrinkToFit="0" readingOrder="0"/>
    </dxf>
    <dxf>
      <font>
        <b val="0"/>
        <i val="0"/>
        <strike val="0"/>
        <condense val="0"/>
        <extend val="0"/>
        <outline val="0"/>
        <shadow val="0"/>
        <u val="none"/>
        <vertAlign val="baseline"/>
        <sz val="11"/>
        <color theme="1"/>
        <name val="Constantia"/>
        <scheme val="minor"/>
      </font>
      <numFmt numFmtId="3" formatCode="#,##0"/>
      <fill>
        <patternFill patternType="none">
          <fgColor indexed="64"/>
          <bgColor indexed="65"/>
        </patternFill>
      </fill>
      <alignment horizontal="right" vertical="center" textRotation="0" wrapText="0" indent="2" justifyLastLine="0" shrinkToFit="0" readingOrder="0"/>
      <border diagonalUp="0" diagonalDown="0" outline="0">
        <left/>
        <right/>
        <top/>
        <bottom/>
      </border>
    </dxf>
    <dxf>
      <numFmt numFmtId="3" formatCode="#,##0"/>
      <alignment horizontal="right" vertical="center" textRotation="0" wrapText="0" indent="2" justifyLastLine="0" shrinkToFit="0" readingOrder="0"/>
    </dxf>
    <dxf>
      <font>
        <b val="0"/>
        <i val="0"/>
        <strike val="0"/>
        <condense val="0"/>
        <extend val="0"/>
        <outline val="0"/>
        <shadow val="0"/>
        <u val="none"/>
        <vertAlign val="baseline"/>
        <sz val="11"/>
        <color theme="1"/>
        <name val="Constantia"/>
        <scheme val="minor"/>
      </font>
      <numFmt numFmtId="3" formatCode="#,##0"/>
      <alignment horizontal="right" vertical="center" textRotation="0" wrapText="0" indent="1" justifyLastLine="0" shrinkToFit="0" readingOrder="0"/>
    </dxf>
    <dxf>
      <numFmt numFmtId="5" formatCode="#,##0_);\(#,##0\)"/>
      <alignment horizontal="right" vertical="center" textRotation="0" wrapText="0" indent="1" justifyLastLine="0" shrinkToFit="0" readingOrder="0"/>
    </dxf>
    <dxf>
      <font>
        <b val="0"/>
        <i val="0"/>
        <strike val="0"/>
        <condense val="0"/>
        <extend val="0"/>
        <outline val="0"/>
        <shadow val="0"/>
        <u val="none"/>
        <vertAlign val="baseline"/>
        <sz val="11"/>
        <color theme="1"/>
        <name val="Constantia"/>
        <scheme val="minor"/>
      </font>
      <numFmt numFmtId="3" formatCode="#,##0"/>
      <fill>
        <patternFill patternType="none">
          <fgColor indexed="64"/>
          <bgColor indexed="65"/>
        </patternFill>
      </fill>
      <alignment horizontal="right" vertical="center" textRotation="0" wrapText="0" indent="2" justifyLastLine="0" shrinkToFit="0" readingOrder="0"/>
      <border diagonalUp="0" diagonalDown="0" outline="0">
        <left/>
        <right/>
        <top/>
        <bottom/>
      </border>
    </dxf>
    <dxf>
      <numFmt numFmtId="5" formatCode="#,##0_);\(#,##0\)"/>
      <alignment horizontal="right" vertical="center" textRotation="0" wrapText="0" relativeIndent="-1" justifyLastLine="0" shrinkToFit="0" readingOrder="0"/>
    </dxf>
    <dxf>
      <font>
        <strike val="0"/>
        <outline val="0"/>
        <shadow val="0"/>
        <u val="none"/>
        <vertAlign val="baseline"/>
        <sz val="11"/>
        <color theme="1"/>
        <name val="Calibri"/>
        <scheme val="major"/>
      </font>
      <alignment vertical="center" textRotation="0" indent="0" justifyLastLine="0" shrinkToFit="0" readingOrder="0"/>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sz val="14"/>
        <color theme="1"/>
        <name val="Calibri"/>
        <scheme val="major"/>
      </font>
      <border>
        <vertical/>
        <horizontal/>
      </border>
    </dxf>
    <dxf>
      <font>
        <sz val="11"/>
        <color theme="1"/>
      </font>
      <border diagonalUp="0" diagonalDown="0">
        <left/>
        <right/>
        <top/>
        <bottom/>
        <vertical/>
        <horizontal/>
      </border>
    </dxf>
    <dxf>
      <border>
        <top style="thin">
          <color theme="7"/>
        </top>
        <bottom style="thin">
          <color theme="7"/>
        </bottom>
      </border>
    </dxf>
    <dxf>
      <border>
        <top style="thin">
          <color theme="7"/>
        </top>
        <bottom style="thin">
          <color theme="7"/>
        </bottom>
      </border>
    </dxf>
    <dxf>
      <fill>
        <patternFill patternType="none">
          <bgColor auto="1"/>
        </patternFill>
      </fill>
      <border>
        <left style="thin">
          <color theme="8" tint="0.39991454817346722"/>
        </left>
        <right style="thin">
          <color theme="8" tint="0.39991454817346722"/>
        </right>
        <vertical style="thin">
          <color theme="8" tint="0.39994506668294322"/>
        </vertical>
      </border>
    </dxf>
    <dxf>
      <fill>
        <patternFill patternType="none">
          <bgColor auto="1"/>
        </patternFill>
      </fill>
      <border>
        <left style="thin">
          <color theme="0" tint="-0.24994659260841701"/>
        </left>
        <right/>
        <top/>
        <bottom/>
        <vertical style="thin">
          <color theme="0" tint="-0.24994659260841701"/>
        </vertical>
        <horizontal/>
      </border>
    </dxf>
    <dxf>
      <fill>
        <patternFill>
          <bgColor theme="5" tint="0.79998168889431442"/>
        </patternFill>
      </fill>
    </dxf>
    <dxf>
      <font>
        <color theme="1"/>
      </font>
      <fill>
        <patternFill patternType="solid">
          <fgColor theme="0"/>
          <bgColor theme="0"/>
        </patternFill>
      </fill>
      <border>
        <top style="thin">
          <color theme="8" tint="0.39994506668294322"/>
        </top>
        <bottom style="thin">
          <color theme="0" tint="-0.34998626667073579"/>
        </bottom>
      </border>
    </dxf>
    <dxf>
      <font>
        <b val="0"/>
        <i val="0"/>
        <color theme="0"/>
      </font>
      <fill>
        <patternFill>
          <bgColor theme="4"/>
        </patternFill>
      </fill>
      <border diagonalUp="0" diagonalDown="0">
        <left/>
        <right/>
        <top/>
        <bottom/>
        <vertical/>
        <horizontal/>
      </border>
    </dxf>
    <dxf>
      <font>
        <color theme="1"/>
      </font>
      <border diagonalUp="0" diagonalDown="0">
        <left/>
        <right/>
        <top/>
        <bottom/>
        <vertical/>
        <horizontal/>
      </border>
    </dxf>
    <dxf>
      <font>
        <sz val="11"/>
        <color theme="1"/>
        <name val="Calibri"/>
        <scheme val="major"/>
      </font>
      <border>
        <bottom style="thin">
          <color theme="5"/>
        </bottom>
        <vertical/>
        <horizontal/>
      </border>
    </dxf>
    <dxf>
      <font>
        <color theme="1"/>
      </font>
      <border diagonalUp="0" diagonalDown="0">
        <left/>
        <right/>
        <top/>
        <bottom/>
        <vertical/>
        <horizontal/>
      </border>
    </dxf>
    <dxf>
      <border>
        <top style="thin">
          <color theme="8" tint="0.39994506668294322"/>
        </top>
      </border>
    </dxf>
    <dxf>
      <font>
        <b/>
        <color theme="0"/>
      </font>
      <fill>
        <patternFill patternType="solid">
          <fgColor theme="4"/>
          <bgColor theme="4"/>
        </patternFill>
      </fill>
      <border>
        <vertical/>
      </border>
    </dxf>
    <dxf>
      <font>
        <color theme="1"/>
      </font>
      <border>
        <left/>
        <right/>
        <top/>
        <bottom style="thin">
          <color theme="8" tint="0.39994506668294322"/>
        </bottom>
        <vertical style="thin">
          <color theme="8" tint="0.59996337778862885"/>
        </vertical>
        <horizontal style="thin">
          <color theme="8" tint="0.79998168889431442"/>
        </horizontal>
      </border>
    </dxf>
  </dxfs>
  <tableStyles count="5" defaultTableStyle="Packaging Design Project" defaultPivotStyle="Packaging Project PivotTable">
    <tableStyle name="Packaging Design Project" pivot="0" count="3">
      <tableStyleElement type="wholeTable" dxfId="104"/>
      <tableStyleElement type="headerRow" dxfId="103"/>
      <tableStyleElement type="totalRow" dxfId="102"/>
    </tableStyle>
    <tableStyle name="Packaging Project" pivot="0" table="0" count="10">
      <tableStyleElement type="wholeTable" dxfId="101"/>
      <tableStyleElement type="headerRow" dxfId="100"/>
    </tableStyle>
    <tableStyle name="Packaging Project PivotTable" table="0" count="8">
      <tableStyleElement type="wholeTable" dxfId="99"/>
      <tableStyleElement type="headerRow" dxfId="98"/>
      <tableStyleElement type="totalRow" dxfId="97"/>
      <tableStyleElement type="firstRowStripe" dxfId="96"/>
      <tableStyleElement type="firstColumnStripe" dxfId="95"/>
      <tableStyleElement type="secondColumnStripe" dxfId="94"/>
      <tableStyleElement type="pageFieldLabels" dxfId="93"/>
      <tableStyleElement type="pageFieldValues" dxfId="92"/>
    </tableStyle>
    <tableStyle name="Packaging Project Slicer" pivot="0" table="0" count="9">
      <tableStyleElement type="wholeTable" dxfId="91"/>
      <tableStyleElement type="headerRow" dxfId="90"/>
    </tableStyle>
    <tableStyle name="Packaging Project Table" pivot="0" count="9">
      <tableStyleElement type="wholeTable" dxfId="89"/>
      <tableStyleElement type="headerRow" dxfId="88"/>
      <tableStyleElement type="totalRow" dxfId="87"/>
      <tableStyleElement type="firstColumn" dxfId="86"/>
      <tableStyleElement type="lastColumn" dxfId="85"/>
      <tableStyleElement type="firstRowStripe" dxfId="84"/>
      <tableStyleElement type="secondRowStripe" dxfId="83"/>
      <tableStyleElement type="firstColumnStripe" dxfId="82"/>
      <tableStyleElement type="secondColumnStripe" dxfId="81"/>
    </tableStyle>
  </tableStyles>
  <extLst>
    <ext xmlns:x14="http://schemas.microsoft.com/office/spreadsheetml/2009/9/main" uri="{46F421CA-312F-682f-3DD2-61675219B42D}">
      <x14:dxfs count="8">
        <dxf>
          <font>
            <color rgb="FF000000"/>
          </font>
          <fill>
            <gradientFill degree="90">
              <stop position="0">
                <color theme="8" tint="0.59999389629810485"/>
              </stop>
              <stop position="1">
                <color theme="8"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39994506668294322"/>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5"/>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Packaging Proje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12"/>
            <color theme="1"/>
          </font>
          <border>
            <left/>
            <right/>
            <top/>
            <bottom/>
            <vertical/>
            <horizontal/>
          </border>
        </dxf>
        <dxf>
          <font>
            <sz val="12"/>
            <color theme="1"/>
          </font>
          <border>
            <left/>
            <right/>
            <top/>
            <bottom/>
            <vertical/>
            <horizontal/>
          </border>
        </dxf>
        <dxf>
          <font>
            <sz val="14"/>
            <color theme="1"/>
          </font>
          <border>
            <left/>
            <right/>
            <top/>
            <bottom/>
            <vertical/>
            <horizontal/>
          </border>
        </dxf>
        <dxf>
          <font>
            <sz val="16"/>
            <color theme="4" tint="-0.249977111117893"/>
            <name val="Calibri"/>
            <scheme val="major"/>
          </font>
          <border>
            <left/>
            <right/>
            <top/>
            <bottom/>
            <vertical/>
            <horizontal/>
          </border>
        </dxf>
      </x15:dxfs>
    </ext>
    <ext xmlns:x15="http://schemas.microsoft.com/office/spreadsheetml/2010/11/main" uri="{9260A510-F301-46a8-8635-F512D64BE5F5}">
      <x15:timelineStyles defaultTimelineStyle="TimeSlicerStyleLight1">
        <x15:timelineStyle name="Packaging Project Slicer">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[X1050 Product Roadmap.xlsx]Focus Group PivotChart Data!PackageOpenSummary</c:name>
    <c:fmtId val="3"/>
  </c:pivotSource>
  <c:chart>
    <c:title>
      <c:tx>
        <c:rich>
          <a:bodyPr rot="0" spcFirstLastPara="1" vertOverflow="ellipsis" vert="horz" wrap="square" anchor="ctr" anchorCtr="1"/>
          <a:lstStyle/>
          <a:p>
            <a:pPr>
              <a:defRPr sz="1200" b="0" cap="all" spc="120" normalizeH="0" baseline="0">
                <a:solidFill>
                  <a:schemeClr val="tx1"/>
                </a:solidFill>
                <a:latin typeface="+mj-lt"/>
                <a:ea typeface="+mn-ea"/>
                <a:cs typeface="+mn-cs"/>
              </a:defRPr>
            </a:pPr>
            <a:r>
              <a:rPr lang="en-US" sz="1200" b="0">
                <a:solidFill>
                  <a:schemeClr val="tx1"/>
                </a:solidFill>
                <a:latin typeface="+mj-lt"/>
              </a:rPr>
              <a:t>Opening the Package</a:t>
            </a:r>
          </a:p>
        </c:rich>
      </c:tx>
      <c:layout>
        <c:manualLayout>
          <c:xMode val="edge"/>
          <c:yMode val="edge"/>
          <c:x val="7.1555985517362426E-3"/>
          <c:y val="2.4509803921568627E-2"/>
        </c:manualLayout>
      </c:layout>
      <c:overlay val="0"/>
      <c:spPr>
        <a:noFill/>
        <a:ln>
          <a:noFill/>
        </a:ln>
        <a:effectLst/>
      </c:spPr>
    </c:title>
    <c:autoTitleDeleted val="0"/>
    <c:pivotFmts>
      <c:pivotFmt>
        <c:idx val="0"/>
        <c:marker>
          <c:symbol val="diamond"/>
          <c:size val="5"/>
        </c:marker>
      </c:pivotFmt>
      <c:pivotFmt>
        <c:idx val="1"/>
        <c:marker>
          <c:symbol val="diamond"/>
          <c:size val="5"/>
        </c:marker>
      </c:pivotFmt>
      <c:pivotFmt>
        <c:idx val="2"/>
        <c:marker>
          <c:symbol val="diamond"/>
          <c:size val="5"/>
        </c:marker>
      </c:pivotFmt>
      <c:pivotFmt>
        <c:idx val="3"/>
        <c:marker>
          <c:symbol val="diamond"/>
          <c:size val="5"/>
        </c:marker>
      </c:pivotFmt>
      <c:pivotFmt>
        <c:idx val="4"/>
        <c:marker>
          <c:symbol val="diamond"/>
          <c:size val="5"/>
        </c:marker>
      </c:pivotFmt>
      <c:pivotFmt>
        <c:idx val="5"/>
        <c:marker>
          <c:symbol val="diamond"/>
          <c:size val="5"/>
        </c:marker>
      </c:pivotFmt>
      <c:pivotFmt>
        <c:idx val="6"/>
        <c:marker>
          <c:symbol val="diamond"/>
          <c:size val="5"/>
        </c:marker>
      </c:pivotFmt>
      <c:pivotFmt>
        <c:idx val="7"/>
        <c:marker>
          <c:symbol val="diamond"/>
          <c:size val="5"/>
        </c:marker>
      </c:pivotFmt>
      <c:pivotFmt>
        <c:idx val="8"/>
        <c:marker>
          <c:symbol val="diamond"/>
          <c:size val="5"/>
        </c:marker>
      </c:pivotFmt>
      <c:pivotFmt>
        <c:idx val="9"/>
        <c:marker>
          <c:symbol val="diamond"/>
          <c:size val="5"/>
        </c:marker>
      </c:pivotFmt>
      <c:pivotFmt>
        <c:idx val="10"/>
        <c:marker>
          <c:symbol val="diamond"/>
          <c:size val="5"/>
        </c:marker>
      </c:pivotFmt>
      <c:pivotFmt>
        <c:idx val="11"/>
        <c:marker>
          <c:symbol val="diamond"/>
          <c:size val="5"/>
        </c:marker>
      </c:pivotFmt>
      <c:pivotFmt>
        <c:idx val="12"/>
        <c:marker>
          <c:symbol val="diamond"/>
          <c:size val="5"/>
        </c:marker>
        <c:dLbl>
          <c:idx val="0"/>
          <c:delete val="1"/>
          <c:extLst>
            <c:ext xmlns:c15="http://schemas.microsoft.com/office/drawing/2012/chart" uri="{CE6537A1-D6FC-4f65-9D91-7224C49458BB}"/>
          </c:extLst>
        </c:dLbl>
      </c:pivotFmt>
      <c:pivotFmt>
        <c:idx val="13"/>
        <c:marker>
          <c:symbol val="diamond"/>
          <c:size val="5"/>
        </c:marker>
      </c:pivotFmt>
      <c:pivotFmt>
        <c:idx val="14"/>
        <c:marker>
          <c:symbol val="diamond"/>
          <c:size val="5"/>
        </c:marker>
      </c:pivotFmt>
      <c:pivotFmt>
        <c:idx val="15"/>
        <c:marker>
          <c:symbol val="diamond"/>
          <c:size val="5"/>
        </c:marker>
      </c:pivotFmt>
      <c:pivotFmt>
        <c:idx val="16"/>
        <c:marker>
          <c:symbol val="diamond"/>
          <c:size val="5"/>
        </c:marker>
      </c:pivotFmt>
      <c:pivotFmt>
        <c:idx val="17"/>
        <c:marker>
          <c:symbol val="diamond"/>
          <c:size val="5"/>
        </c:marker>
      </c:pivotFmt>
      <c:pivotFmt>
        <c:idx val="18"/>
        <c:marker>
          <c:symbol val="diamond"/>
          <c:size val="5"/>
        </c:marker>
      </c:pivotFmt>
      <c:pivotFmt>
        <c:idx val="19"/>
        <c:marker>
          <c:symbol val="diamond"/>
          <c:size val="5"/>
        </c:marker>
      </c:pivotFmt>
      <c:pivotFmt>
        <c:idx val="20"/>
        <c:marker>
          <c:symbol val="diamond"/>
          <c:size val="5"/>
        </c:marker>
      </c:pivotFmt>
      <c:pivotFmt>
        <c:idx val="21"/>
        <c:marker>
          <c:symbol val="diamond"/>
          <c:size val="5"/>
        </c:marker>
      </c:pivotFmt>
      <c:pivotFmt>
        <c:idx val="22"/>
        <c:marker>
          <c:symbol val="diamond"/>
          <c:size val="5"/>
        </c:marker>
      </c:pivotFmt>
      <c:pivotFmt>
        <c:idx val="23"/>
        <c:marker>
          <c:symbol val="diamond"/>
          <c:size val="5"/>
        </c:marker>
      </c:pivotFmt>
      <c:pivotFmt>
        <c:idx val="24"/>
        <c:marker>
          <c:symbol val="diamond"/>
          <c:size val="5"/>
        </c:marker>
      </c:pivotFmt>
      <c:pivotFmt>
        <c:idx val="25"/>
        <c:marker>
          <c:symbol val="diamond"/>
          <c:size val="5"/>
        </c:marker>
      </c:pivotFmt>
      <c:pivotFmt>
        <c:idx val="26"/>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marker>
          <c:symbol val="none"/>
        </c:marker>
      </c:pivotFmt>
    </c:pivotFmts>
    <c:plotArea>
      <c:layout/>
      <c:barChart>
        <c:barDir val="col"/>
        <c:grouping val="clustered"/>
        <c:varyColors val="0"/>
        <c:ser>
          <c:idx val="0"/>
          <c:order val="0"/>
          <c:tx>
            <c:strRef>
              <c:f>'Focus Group PivotChart Data'!$C$15:$C$16</c:f>
              <c:strCache>
                <c:ptCount val="1"/>
                <c:pt idx="0">
                  <c:v>Package 2</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'Focus Group PivotChart Data'!$B$17:$B$21</c:f>
              <c:strCache>
                <c:ptCount val="4"/>
                <c:pt idx="0">
                  <c:v>Excited</c:v>
                </c:pt>
                <c:pt idx="1">
                  <c:v>Interested</c:v>
                </c:pt>
                <c:pt idx="2">
                  <c:v>Curious</c:v>
                </c:pt>
                <c:pt idx="3">
                  <c:v>Neutral</c:v>
                </c:pt>
              </c:strCache>
            </c:strRef>
          </c:cat>
          <c:val>
            <c:numRef>
              <c:f>'Focus Group PivotChart Data'!$C$17:$C$21</c:f>
              <c:numCache>
                <c:formatCode>General</c:formatCode>
                <c:ptCount val="4"/>
                <c:pt idx="0">
                  <c:v>1</c:v>
                </c:pt>
                <c:pt idx="1">
                  <c:v>2</c:v>
                </c:pt>
                <c:pt idx="2">
                  <c:v>2</c:v>
                </c:pt>
                <c:pt idx="3">
                  <c:v>3</c:v>
                </c:pt>
              </c:numCache>
            </c:numRef>
          </c:val>
          <c:extLst>
            <c:ext xmlns:c16="http://schemas.microsoft.com/office/drawing/2014/chart" uri="{C3380CC4-5D6E-409C-BE32-E72D297353CC}">
              <c16:uniqueId val="{00000000-4F85-44AB-9D73-454A86233A52}"/>
            </c:ext>
          </c:extLst>
        </c:ser>
        <c:dLbls>
          <c:dLblPos val="outEnd"/>
          <c:showLegendKey val="0"/>
          <c:showVal val="1"/>
          <c:showCatName val="0"/>
          <c:showSerName val="0"/>
          <c:showPercent val="0"/>
          <c:showBubbleSize val="0"/>
        </c:dLbls>
        <c:gapWidth val="444"/>
        <c:overlap val="-90"/>
        <c:axId val="645520680"/>
        <c:axId val="645521072"/>
      </c:barChart>
      <c:catAx>
        <c:axId val="645520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kern="1200" cap="all" spc="120" normalizeH="0" baseline="0">
                <a:solidFill>
                  <a:schemeClr val="tx1"/>
                </a:solidFill>
                <a:latin typeface="+mn-lt"/>
                <a:ea typeface="+mn-ea"/>
                <a:cs typeface="+mn-cs"/>
              </a:defRPr>
            </a:pPr>
            <a:endParaRPr lang="en-US"/>
          </a:p>
        </c:txPr>
        <c:crossAx val="645521072"/>
        <c:crosses val="autoZero"/>
        <c:auto val="1"/>
        <c:lblAlgn val="ctr"/>
        <c:lblOffset val="100"/>
        <c:noMultiLvlLbl val="0"/>
      </c:catAx>
      <c:valAx>
        <c:axId val="645521072"/>
        <c:scaling>
          <c:orientation val="minMax"/>
        </c:scaling>
        <c:delete val="1"/>
        <c:axPos val="l"/>
        <c:numFmt formatCode="General" sourceLinked="1"/>
        <c:majorTickMark val="none"/>
        <c:minorTickMark val="none"/>
        <c:tickLblPos val="nextTo"/>
        <c:crossAx val="645520680"/>
        <c:crosses val="autoZero"/>
        <c:crossBetween val="between"/>
        <c:minorUnit val="2"/>
      </c:valAx>
      <c:spPr>
        <a:noFill/>
        <a:ln>
          <a:noFill/>
        </a:ln>
        <a:effectLst/>
      </c:spPr>
    </c:plotArea>
    <c:legend>
      <c:legendPos val="t"/>
      <c:layout>
        <c:manualLayout>
          <c:xMode val="edge"/>
          <c:yMode val="edge"/>
          <c:x val="1.3166464611830209E-2"/>
          <c:y val="0.13446078431372549"/>
          <c:w val="0.75067307861685073"/>
          <c:h val="8.6535797608632267E-2"/>
        </c:manualLayout>
      </c:layout>
      <c:overlay val="0"/>
      <c:spPr>
        <a:noFill/>
        <a:ln>
          <a:noFill/>
        </a:ln>
        <a:effectLst/>
      </c:spPr>
      <c:txPr>
        <a:bodyPr rot="0" spcFirstLastPara="1" vertOverflow="ellipsis" vert="horz" wrap="square" anchor="ctr" anchorCtr="1"/>
        <a:lstStyle/>
        <a:p>
          <a:pPr>
            <a:defRPr sz="1050" kern="120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[X1050 Product Roadmap.xlsx]Focus Group PivotChart Data!ShelfImpactSummary</c:name>
    <c:fmtId val="20"/>
  </c:pivotSource>
  <c:chart>
    <c:title>
      <c:tx>
        <c:rich>
          <a:bodyPr rot="0" spcFirstLastPara="1" vertOverflow="ellipsis" vert="horz" wrap="square" anchor="ctr" anchorCtr="1"/>
          <a:lstStyle/>
          <a:p>
            <a:pPr algn="ctr" rtl="0">
              <a:defRPr lang="en-US" sz="1200" b="0" kern="1200" cap="all" spc="120" normalizeH="0" baseline="0">
                <a:solidFill>
                  <a:schemeClr val="tx1"/>
                </a:solidFill>
                <a:latin typeface="+mj-lt"/>
                <a:ea typeface="+mn-ea"/>
                <a:cs typeface="+mn-cs"/>
              </a:defRPr>
            </a:pPr>
            <a:r>
              <a:rPr lang="en-US" sz="1200" b="0" kern="1200" cap="all" spc="120" normalizeH="0" baseline="0">
                <a:solidFill>
                  <a:schemeClr val="tx1"/>
                </a:solidFill>
                <a:latin typeface="+mj-lt"/>
                <a:ea typeface="+mn-ea"/>
                <a:cs typeface="+mn-cs"/>
              </a:rPr>
              <a:t>SHELF IMPACT</a:t>
            </a:r>
          </a:p>
        </c:rich>
      </c:tx>
      <c:layout>
        <c:manualLayout>
          <c:xMode val="edge"/>
          <c:yMode val="edge"/>
          <c:x val="0.23023582945986495"/>
          <c:y val="6.2015503875968991E-2"/>
        </c:manualLayout>
      </c:layout>
      <c:overlay val="0"/>
      <c:spPr>
        <a:noFill/>
        <a:ln>
          <a:noFill/>
        </a:ln>
        <a:effectLst/>
      </c:spPr>
    </c:title>
    <c:autoTitleDeleted val="0"/>
    <c:pivotFmts>
      <c:pivotFmt>
        <c:idx val="0"/>
        <c:spPr>
          <a:solidFill>
            <a:schemeClr val="accent2"/>
          </a:solidFill>
          <a:ln w="12700">
            <a:solidFill>
              <a:schemeClr val="lt1"/>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a:gsLst>
              <a:gs pos="0">
                <a:schemeClr val="accent1">
                  <a:lumMod val="82000"/>
                  <a:lumOff val="18000"/>
                </a:schemeClr>
              </a:gs>
              <a:gs pos="50000">
                <a:schemeClr val="accent1">
                  <a:lumMod val="91000"/>
                </a:schemeClr>
              </a:gs>
              <a:gs pos="100000">
                <a:schemeClr val="accent1">
                  <a:lumMod val="69000"/>
                </a:schemeClr>
              </a:gs>
            </a:gsLst>
            <a:lin ang="5400000" scaled="0"/>
          </a:gradFill>
          <a:ln w="12700">
            <a:solidFill>
              <a:schemeClr val="lt1"/>
            </a:solidFill>
          </a:ln>
          <a:effectLst/>
        </c:spPr>
      </c:pivotFmt>
      <c:pivotFmt>
        <c:idx val="2"/>
        <c:spPr>
          <a:gradFill>
            <a:gsLst>
              <a:gs pos="0">
                <a:schemeClr val="accent2">
                  <a:lumMod val="82000"/>
                  <a:lumOff val="18000"/>
                </a:schemeClr>
              </a:gs>
              <a:gs pos="50000">
                <a:schemeClr val="accent2">
                  <a:lumMod val="91000"/>
                </a:schemeClr>
              </a:gs>
              <a:gs pos="100000">
                <a:schemeClr val="accent2">
                  <a:lumMod val="69000"/>
                </a:schemeClr>
              </a:gs>
            </a:gsLst>
            <a:lin ang="5400000" scaled="0"/>
          </a:gradFill>
          <a:ln w="12700">
            <a:solidFill>
              <a:schemeClr val="lt1"/>
            </a:solidFill>
          </a:ln>
          <a:effectLst/>
        </c:spPr>
      </c:pivotFmt>
      <c:pivotFmt>
        <c:idx val="3"/>
        <c:spPr>
          <a:gradFill>
            <a:gsLst>
              <a:gs pos="0">
                <a:schemeClr val="accent3">
                  <a:lumMod val="82000"/>
                  <a:lumOff val="18000"/>
                </a:schemeClr>
              </a:gs>
              <a:gs pos="50000">
                <a:schemeClr val="accent3">
                  <a:lumMod val="91000"/>
                </a:schemeClr>
              </a:gs>
              <a:gs pos="100000">
                <a:schemeClr val="accent3">
                  <a:lumMod val="69000"/>
                </a:schemeClr>
              </a:gs>
            </a:gsLst>
            <a:lin ang="5400000" scaled="0"/>
          </a:gradFill>
          <a:ln w="12700">
            <a:solidFill>
              <a:schemeClr val="lt1"/>
            </a:solidFill>
          </a:ln>
          <a:effectLst/>
        </c:spPr>
      </c:pivotFmt>
      <c:pivotFmt>
        <c:idx val="4"/>
        <c:spPr>
          <a:gradFill>
            <a:gsLst>
              <a:gs pos="0">
                <a:schemeClr val="accent4">
                  <a:lumMod val="82000"/>
                  <a:lumOff val="18000"/>
                </a:schemeClr>
              </a:gs>
              <a:gs pos="50000">
                <a:schemeClr val="accent4">
                  <a:lumMod val="91000"/>
                </a:schemeClr>
              </a:gs>
              <a:gs pos="100000">
                <a:schemeClr val="accent4">
                  <a:lumMod val="69000"/>
                </a:schemeClr>
              </a:gs>
            </a:gsLst>
            <a:lin ang="5400000" scaled="0"/>
          </a:gradFill>
          <a:ln w="12700">
            <a:solidFill>
              <a:schemeClr val="lt1"/>
            </a:solidFill>
          </a:ln>
          <a:effectLst/>
        </c:spPr>
      </c:pivotFmt>
      <c:pivotFmt>
        <c:idx val="5"/>
        <c:spPr>
          <a:gradFill>
            <a:gsLst>
              <a:gs pos="0">
                <a:schemeClr val="accent5">
                  <a:lumMod val="82000"/>
                  <a:lumOff val="18000"/>
                </a:schemeClr>
              </a:gs>
              <a:gs pos="50000">
                <a:schemeClr val="accent5">
                  <a:lumMod val="91000"/>
                </a:schemeClr>
              </a:gs>
              <a:gs pos="100000">
                <a:schemeClr val="accent5">
                  <a:lumMod val="69000"/>
                </a:schemeClr>
              </a:gs>
            </a:gsLst>
            <a:lin ang="5400000" scaled="0"/>
          </a:gradFill>
          <a:ln w="12700">
            <a:solidFill>
              <a:schemeClr val="lt1"/>
            </a:solidFill>
          </a:ln>
          <a:effectLst/>
        </c:spPr>
      </c:pivotFmt>
    </c:pivotFmts>
    <c:plotArea>
      <c:layout>
        <c:manualLayout>
          <c:layoutTarget val="inner"/>
          <c:xMode val="edge"/>
          <c:yMode val="edge"/>
          <c:x val="0.24475223729563919"/>
          <c:y val="0.28486724043215522"/>
          <c:w val="0.30131613066438984"/>
          <c:h val="0.5816102057010315"/>
        </c:manualLayout>
      </c:layout>
      <c:pieChart>
        <c:varyColors val="1"/>
        <c:ser>
          <c:idx val="0"/>
          <c:order val="0"/>
          <c:tx>
            <c:strRef>
              <c:f>'Focus Group PivotChart Data'!$C$6</c:f>
              <c:strCache>
                <c:ptCount val="1"/>
                <c:pt idx="0">
                  <c:v>Total</c:v>
                </c:pt>
              </c:strCache>
            </c:strRef>
          </c:tx>
          <c:spPr>
            <a:solidFill>
              <a:schemeClr val="accent2"/>
            </a:solidFill>
            <a:ln w="12700">
              <a:solidFill>
                <a:schemeClr val="lt1"/>
              </a:solidFill>
            </a:ln>
            <a:effectLst/>
          </c:spPr>
          <c:dPt>
            <c:idx val="0"/>
            <c:bubble3D val="0"/>
            <c:spPr>
              <a:gradFill>
                <a:gsLst>
                  <a:gs pos="0">
                    <a:schemeClr val="accent1">
                      <a:lumMod val="82000"/>
                      <a:lumOff val="18000"/>
                    </a:schemeClr>
                  </a:gs>
                  <a:gs pos="50000">
                    <a:schemeClr val="accent1">
                      <a:lumMod val="91000"/>
                    </a:schemeClr>
                  </a:gs>
                  <a:gs pos="100000">
                    <a:schemeClr val="accent1">
                      <a:lumMod val="69000"/>
                    </a:schemeClr>
                  </a:gs>
                </a:gsLst>
                <a:lin ang="5400000" scaled="0"/>
              </a:gradFill>
              <a:ln w="12700">
                <a:solidFill>
                  <a:schemeClr val="lt1"/>
                </a:solidFill>
              </a:ln>
              <a:effectLst/>
            </c:spPr>
            <c:extLst>
              <c:ext xmlns:c16="http://schemas.microsoft.com/office/drawing/2014/chart" uri="{C3380CC4-5D6E-409C-BE32-E72D297353CC}">
                <c16:uniqueId val="{00000001-EBCB-442C-93AE-CB6BC0C13C4D}"/>
              </c:ext>
            </c:extLst>
          </c:dPt>
          <c:dPt>
            <c:idx val="1"/>
            <c:bubble3D val="0"/>
            <c:spPr>
              <a:gradFill>
                <a:gsLst>
                  <a:gs pos="0">
                    <a:schemeClr val="accent2">
                      <a:lumMod val="82000"/>
                      <a:lumOff val="18000"/>
                    </a:schemeClr>
                  </a:gs>
                  <a:gs pos="50000">
                    <a:schemeClr val="accent2">
                      <a:lumMod val="91000"/>
                    </a:schemeClr>
                  </a:gs>
                  <a:gs pos="100000">
                    <a:schemeClr val="accent2">
                      <a:lumMod val="69000"/>
                    </a:schemeClr>
                  </a:gs>
                </a:gsLst>
                <a:lin ang="5400000" scaled="0"/>
              </a:gradFill>
              <a:ln w="12700">
                <a:solidFill>
                  <a:schemeClr val="lt1"/>
                </a:solidFill>
              </a:ln>
              <a:effectLst/>
            </c:spPr>
            <c:extLst>
              <c:ext xmlns:c16="http://schemas.microsoft.com/office/drawing/2014/chart" uri="{C3380CC4-5D6E-409C-BE32-E72D297353CC}">
                <c16:uniqueId val="{00000003-EBCB-442C-93AE-CB6BC0C13C4D}"/>
              </c:ext>
            </c:extLst>
          </c:dPt>
          <c:dPt>
            <c:idx val="2"/>
            <c:bubble3D val="0"/>
            <c:extLst>
              <c:ext xmlns:c16="http://schemas.microsoft.com/office/drawing/2014/chart" uri="{C3380CC4-5D6E-409C-BE32-E72D297353CC}">
                <c16:uniqueId val="{00000004-EBCB-442C-93AE-CB6BC0C13C4D}"/>
              </c:ext>
            </c:extLst>
          </c:dPt>
          <c:dPt>
            <c:idx val="3"/>
            <c:bubble3D val="0"/>
            <c:extLst>
              <c:ext xmlns:c16="http://schemas.microsoft.com/office/drawing/2014/chart" uri="{C3380CC4-5D6E-409C-BE32-E72D297353CC}">
                <c16:uniqueId val="{00000005-EBCB-442C-93AE-CB6BC0C13C4D}"/>
              </c:ext>
            </c:extLst>
          </c:dPt>
          <c:dPt>
            <c:idx val="4"/>
            <c:bubble3D val="0"/>
            <c:extLst>
              <c:ext xmlns:c16="http://schemas.microsoft.com/office/drawing/2014/chart" uri="{C3380CC4-5D6E-409C-BE32-E72D297353CC}">
                <c16:uniqueId val="{00000006-EBCB-442C-93AE-CB6BC0C13C4D}"/>
              </c:ext>
            </c:extLst>
          </c:dPt>
          <c:dLbls>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'Focus Group PivotChart Data'!$B$7:$B$9</c:f>
              <c:strCache>
                <c:ptCount val="2"/>
                <c:pt idx="0">
                  <c:v>Shape</c:v>
                </c:pt>
                <c:pt idx="1">
                  <c:v>Color</c:v>
                </c:pt>
              </c:strCache>
            </c:strRef>
          </c:cat>
          <c:val>
            <c:numRef>
              <c:f>'Focus Group PivotChart Data'!$C$7:$C$9</c:f>
              <c:numCache>
                <c:formatCode>General</c:formatCode>
                <c:ptCount val="2"/>
                <c:pt idx="0">
                  <c:v>3</c:v>
                </c:pt>
                <c:pt idx="1">
                  <c:v>5</c:v>
                </c:pt>
              </c:numCache>
            </c:numRef>
          </c:val>
          <c:extLst>
            <c:ext xmlns:c16="http://schemas.microsoft.com/office/drawing/2014/chart" uri="{C3380CC4-5D6E-409C-BE32-E72D297353CC}">
              <c16:uniqueId val="{00000007-EBCB-442C-93AE-CB6BC0C13C4D}"/>
            </c:ext>
          </c:extLst>
        </c:ser>
        <c:dLbls>
          <c:showLegendKey val="0"/>
          <c:showVal val="0"/>
          <c:showCatName val="1"/>
          <c:showSerName val="0"/>
          <c:showPercent val="1"/>
          <c:showBubbleSize val="0"/>
          <c:showLeaderLines val="1"/>
        </c:dLbls>
        <c:firstSliceAng val="182"/>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[X1050 Product Roadmap.xlsx]Focus Group PivotChart Data!DesignVsContent</c:name>
    <c:fmtId val="7"/>
  </c:pivotSource>
  <c:chart>
    <c:title>
      <c:tx>
        <c:rich>
          <a:bodyPr rot="0" spcFirstLastPara="1" vertOverflow="ellipsis" vert="horz" wrap="square" anchor="ctr" anchorCtr="1"/>
          <a:lstStyle/>
          <a:p>
            <a:pPr algn="ctr" rtl="0">
              <a:defRPr lang="en-US" sz="1200" b="0" kern="1200" cap="all" spc="120" normalizeH="0" baseline="0">
                <a:solidFill>
                  <a:schemeClr val="tx1"/>
                </a:solidFill>
                <a:latin typeface="+mj-lt"/>
                <a:ea typeface="+mn-ea"/>
                <a:cs typeface="+mn-cs"/>
              </a:defRPr>
            </a:pPr>
            <a:r>
              <a:rPr lang="en-US" sz="1200" b="0" kern="1200" cap="all" spc="120" normalizeH="0" baseline="0">
                <a:solidFill>
                  <a:schemeClr val="tx1"/>
                </a:solidFill>
                <a:latin typeface="+mj-lt"/>
                <a:ea typeface="+mn-ea"/>
                <a:cs typeface="+mn-cs"/>
              </a:rPr>
              <a:t>Package Content vs. Design</a:t>
            </a:r>
          </a:p>
        </c:rich>
      </c:tx>
      <c:layout>
        <c:manualLayout>
          <c:xMode val="edge"/>
          <c:yMode val="edge"/>
          <c:x val="1.6645435244161365E-2"/>
          <c:y val="4.6296296296296294E-2"/>
        </c:manualLayout>
      </c:layout>
      <c:overlay val="0"/>
      <c:spPr>
        <a:noFill/>
        <a:ln>
          <a:noFill/>
        </a:ln>
        <a:effectLst/>
      </c:spPr>
    </c:title>
    <c:autoTitleDeleted val="0"/>
    <c:pivotFmts>
      <c:pivotFmt>
        <c:idx val="0"/>
        <c:marker>
          <c:symbol val="diamond"/>
          <c:size val="5"/>
        </c:marker>
      </c:pivotFmt>
      <c:pivotFmt>
        <c:idx val="1"/>
        <c:marker>
          <c:symbol val="diamond"/>
          <c:size val="5"/>
        </c:marker>
      </c:pivotFmt>
      <c:pivotFmt>
        <c:idx val="2"/>
        <c:marker>
          <c:symbol val="diamond"/>
          <c:size val="5"/>
        </c:marker>
      </c:pivotFmt>
      <c:pivotFmt>
        <c:idx val="3"/>
        <c:marker>
          <c:symbol val="diamond"/>
          <c:size val="5"/>
        </c:marker>
      </c:pivotFmt>
      <c:pivotFmt>
        <c:idx val="4"/>
        <c:marker>
          <c:symbol val="diamond"/>
          <c:size val="5"/>
        </c:marker>
      </c:pivotFmt>
      <c:pivotFmt>
        <c:idx val="5"/>
        <c:marker>
          <c:symbol val="diamond"/>
          <c:size val="5"/>
        </c:marker>
      </c:pivotFmt>
      <c:pivotFmt>
        <c:idx val="6"/>
        <c:marker>
          <c:symbol val="diamond"/>
          <c:size val="5"/>
        </c:marker>
      </c:pivotFmt>
      <c:pivotFmt>
        <c:idx val="7"/>
        <c:marker>
          <c:symbol val="diamond"/>
          <c:size val="5"/>
        </c:marker>
      </c:pivotFmt>
      <c:pivotFmt>
        <c:idx val="8"/>
        <c:marker>
          <c:symbol val="diamond"/>
          <c:size val="5"/>
        </c:marker>
      </c:pivotFmt>
      <c:pivotFmt>
        <c:idx val="9"/>
        <c:marker>
          <c:symbol val="diamond"/>
          <c:size val="5"/>
        </c:marker>
      </c:pivotFmt>
      <c:pivotFmt>
        <c:idx val="10"/>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pivotFmt>
    </c:pivotFmts>
    <c:plotArea>
      <c:layout/>
      <c:barChart>
        <c:barDir val="col"/>
        <c:grouping val="clustered"/>
        <c:varyColors val="0"/>
        <c:ser>
          <c:idx val="0"/>
          <c:order val="0"/>
          <c:tx>
            <c:strRef>
              <c:f>'Focus Group PivotChart Data'!$C$28:$C$29</c:f>
              <c:strCache>
                <c:ptCount val="1"/>
                <c:pt idx="0">
                  <c:v>Package 2</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'Focus Group PivotChart Data'!$B$30:$B$34</c:f>
              <c:strCache>
                <c:ptCount val="4"/>
                <c:pt idx="0">
                  <c:v>Excited</c:v>
                </c:pt>
                <c:pt idx="1">
                  <c:v>Interested</c:v>
                </c:pt>
                <c:pt idx="2">
                  <c:v>Curious</c:v>
                </c:pt>
                <c:pt idx="3">
                  <c:v>Confused</c:v>
                </c:pt>
              </c:strCache>
            </c:strRef>
          </c:cat>
          <c:val>
            <c:numRef>
              <c:f>'Focus Group PivotChart Data'!$C$30:$C$34</c:f>
              <c:numCache>
                <c:formatCode>General</c:formatCode>
                <c:ptCount val="4"/>
                <c:pt idx="0">
                  <c:v>3</c:v>
                </c:pt>
                <c:pt idx="1">
                  <c:v>2</c:v>
                </c:pt>
                <c:pt idx="2">
                  <c:v>2</c:v>
                </c:pt>
                <c:pt idx="3">
                  <c:v>1</c:v>
                </c:pt>
              </c:numCache>
            </c:numRef>
          </c:val>
          <c:extLst>
            <c:ext xmlns:c16="http://schemas.microsoft.com/office/drawing/2014/chart" uri="{C3380CC4-5D6E-409C-BE32-E72D297353CC}">
              <c16:uniqueId val="{00000000-2643-4EFC-A283-5C1E173406A9}"/>
            </c:ext>
          </c:extLst>
        </c:ser>
        <c:dLbls>
          <c:dLblPos val="outEnd"/>
          <c:showLegendKey val="0"/>
          <c:showVal val="1"/>
          <c:showCatName val="0"/>
          <c:showSerName val="0"/>
          <c:showPercent val="0"/>
          <c:showBubbleSize val="0"/>
        </c:dLbls>
        <c:gapWidth val="444"/>
        <c:overlap val="-90"/>
        <c:axId val="645522248"/>
        <c:axId val="645523032"/>
      </c:barChart>
      <c:catAx>
        <c:axId val="645522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kern="1200" cap="all" spc="120" normalizeH="0" baseline="0">
                <a:solidFill>
                  <a:schemeClr val="tx1"/>
                </a:solidFill>
                <a:latin typeface="+mn-lt"/>
                <a:ea typeface="+mn-ea"/>
                <a:cs typeface="+mn-cs"/>
              </a:defRPr>
            </a:pPr>
            <a:endParaRPr lang="en-US"/>
          </a:p>
        </c:txPr>
        <c:crossAx val="645523032"/>
        <c:crosses val="autoZero"/>
        <c:auto val="1"/>
        <c:lblAlgn val="ctr"/>
        <c:lblOffset val="100"/>
        <c:noMultiLvlLbl val="0"/>
      </c:catAx>
      <c:valAx>
        <c:axId val="645523032"/>
        <c:scaling>
          <c:orientation val="minMax"/>
        </c:scaling>
        <c:delete val="1"/>
        <c:axPos val="l"/>
        <c:numFmt formatCode="General" sourceLinked="1"/>
        <c:majorTickMark val="none"/>
        <c:minorTickMark val="none"/>
        <c:tickLblPos val="nextTo"/>
        <c:crossAx val="645522248"/>
        <c:crosses val="autoZero"/>
        <c:crossBetween val="between"/>
      </c:valAx>
      <c:spPr>
        <a:noFill/>
        <a:ln>
          <a:noFill/>
        </a:ln>
        <a:effectLst/>
      </c:spPr>
    </c:plotArea>
    <c:legend>
      <c:legendPos val="t"/>
      <c:layout>
        <c:manualLayout>
          <c:xMode val="edge"/>
          <c:yMode val="edge"/>
          <c:x val="4.1878061420666364E-2"/>
          <c:y val="0.13162037037037036"/>
          <c:w val="0.75043962789852403"/>
          <c:h val="8.6535797608632267E-2"/>
        </c:manualLayout>
      </c:layout>
      <c:overlay val="0"/>
      <c:spPr>
        <a:noFill/>
        <a:ln>
          <a:noFill/>
        </a:ln>
        <a:effectLst/>
      </c:spPr>
      <c:txPr>
        <a:bodyPr rot="0" spcFirstLastPara="1" vertOverflow="ellipsis" vert="horz" wrap="square" anchor="ctr" anchorCtr="1"/>
        <a:lstStyle/>
        <a:p>
          <a:pPr>
            <a:defRPr sz="1050" kern="120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1819275</xdr:colOff>
      <xdr:row>3</xdr:row>
      <xdr:rowOff>47625</xdr:rowOff>
    </xdr:from>
    <xdr:to>
      <xdr:col>7</xdr:col>
      <xdr:colOff>0</xdr:colOff>
      <xdr:row>14</xdr:row>
      <xdr:rowOff>104775</xdr:rowOff>
    </xdr:to>
    <xdr:graphicFrame macro="">
      <xdr:nvGraphicFramePr>
        <xdr:cNvPr id="3" name="Design vs Content chart">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11</xdr:row>
      <xdr:rowOff>152400</xdr:rowOff>
    </xdr:from>
    <xdr:to>
      <xdr:col>1</xdr:col>
      <xdr:colOff>1543050</xdr:colOff>
      <xdr:row>17</xdr:row>
      <xdr:rowOff>123825</xdr:rowOff>
    </xdr:to>
    <mc:AlternateContent xmlns:mc="http://schemas.openxmlformats.org/markup-compatibility/2006" xmlns:a14="http://schemas.microsoft.com/office/drawing/2010/main">
      <mc:Choice Requires="a14">
        <xdr:graphicFrame macro="">
          <xdr:nvGraphicFramePr>
            <xdr:cNvPr id="4" name="Age Group Slicer">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Age Group Slicer"/>
            </a:graphicData>
          </a:graphic>
        </xdr:graphicFrame>
      </mc:Choice>
      <mc:Fallback xmlns="">
        <xdr:sp macro="" textlink="">
          <xdr:nvSpPr>
            <xdr:cNvPr id="0" name=""/>
            <xdr:cNvSpPr>
              <a:spLocks noTextEdit="1"/>
            </xdr:cNvSpPr>
          </xdr:nvSpPr>
          <xdr:spPr>
            <a:xfrm>
              <a:off x="1352550" y="2971800"/>
              <a:ext cx="1533525" cy="1343025"/>
            </a:xfrm>
            <a:prstGeom prst="rect">
              <a:avLst/>
            </a:prstGeom>
            <a:solidFill>
              <a:prstClr val="white"/>
            </a:solidFill>
            <a:ln w="1">
              <a:solidFill>
                <a:prstClr val="green"/>
              </a:solidFill>
            </a:ln>
          </xdr:spPr>
          <xdr:txBody>
            <a:bodyPr vertOverflow="clip" horzOverflow="clip"/>
            <a:lstStyle/>
            <a:p>
              <a:r>
                <a:rP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18</xdr:row>
      <xdr:rowOff>47625</xdr:rowOff>
    </xdr:from>
    <xdr:to>
      <xdr:col>1</xdr:col>
      <xdr:colOff>1543050</xdr:colOff>
      <xdr:row>22</xdr:row>
      <xdr:rowOff>66675</xdr:rowOff>
    </xdr:to>
    <mc:AlternateContent xmlns:mc="http://schemas.openxmlformats.org/markup-compatibility/2006" xmlns:a14="http://schemas.microsoft.com/office/drawing/2010/main">
      <mc:Choice Requires="a14">
        <xdr:graphicFrame macro="">
          <xdr:nvGraphicFramePr>
            <xdr:cNvPr id="5" name="Gender Slicer">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Gender Slicer"/>
            </a:graphicData>
          </a:graphic>
        </xdr:graphicFrame>
      </mc:Choice>
      <mc:Fallback xmlns="">
        <xdr:sp macro="" textlink="">
          <xdr:nvSpPr>
            <xdr:cNvPr id="0" name=""/>
            <xdr:cNvSpPr>
              <a:spLocks noTextEdit="1"/>
            </xdr:cNvSpPr>
          </xdr:nvSpPr>
          <xdr:spPr>
            <a:xfrm>
              <a:off x="1352550" y="4429125"/>
              <a:ext cx="1533525" cy="781050"/>
            </a:xfrm>
            <a:prstGeom prst="rect">
              <a:avLst/>
            </a:prstGeom>
            <a:solidFill>
              <a:prstClr val="white"/>
            </a:solidFill>
            <a:ln w="1">
              <a:solidFill>
                <a:prstClr val="green"/>
              </a:solidFill>
            </a:ln>
          </xdr:spPr>
          <xdr:txBody>
            <a:bodyPr vertOverflow="clip" horzOverflow="clip"/>
            <a:lstStyle/>
            <a:p>
              <a:r>
                <a:rP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3</xdr:row>
      <xdr:rowOff>95250</xdr:rowOff>
    </xdr:from>
    <xdr:to>
      <xdr:col>1</xdr:col>
      <xdr:colOff>1533525</xdr:colOff>
      <xdr:row>10</xdr:row>
      <xdr:rowOff>247650</xdr:rowOff>
    </xdr:to>
    <mc:AlternateContent xmlns:mc="http://schemas.openxmlformats.org/markup-compatibility/2006" xmlns:a14="http://schemas.microsoft.com/office/drawing/2010/main">
      <mc:Choice Requires="a14">
        <xdr:graphicFrame macro="">
          <xdr:nvGraphicFramePr>
            <xdr:cNvPr id="6" name="Package Selection Slicer">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Package Selection Slicer"/>
            </a:graphicData>
          </a:graphic>
        </xdr:graphicFrame>
      </mc:Choice>
      <mc:Fallback xmlns="">
        <xdr:sp macro="" textlink="">
          <xdr:nvSpPr>
            <xdr:cNvPr id="0" name=""/>
            <xdr:cNvSpPr>
              <a:spLocks noTextEdit="1"/>
            </xdr:cNvSpPr>
          </xdr:nvSpPr>
          <xdr:spPr>
            <a:xfrm>
              <a:off x="1352550" y="1028700"/>
              <a:ext cx="1524000" cy="1771650"/>
            </a:xfrm>
            <a:prstGeom prst="rect">
              <a:avLst/>
            </a:prstGeom>
            <a:solidFill>
              <a:prstClr val="white"/>
            </a:solidFill>
            <a:ln w="1">
              <a:solidFill>
                <a:prstClr val="green"/>
              </a:solidFill>
            </a:ln>
          </xdr:spPr>
          <xdr:txBody>
            <a:bodyPr vertOverflow="clip" horzOverflow="clip"/>
            <a:lstStyle/>
            <a:p>
              <a:r>
                <a:rP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590550</xdr:colOff>
      <xdr:row>18</xdr:row>
      <xdr:rowOff>142875</xdr:rowOff>
    </xdr:from>
    <xdr:to>
      <xdr:col>13</xdr:col>
      <xdr:colOff>257175</xdr:colOff>
      <xdr:row>31</xdr:row>
      <xdr:rowOff>123825</xdr:rowOff>
    </xdr:to>
    <xdr:graphicFrame macro="">
      <xdr:nvGraphicFramePr>
        <xdr:cNvPr id="7" name="Shelf Impact chart">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1819275</xdr:colOff>
      <xdr:row>19</xdr:row>
      <xdr:rowOff>19050</xdr:rowOff>
    </xdr:from>
    <xdr:to>
      <xdr:col>7</xdr:col>
      <xdr:colOff>0</xdr:colOff>
      <xdr:row>33</xdr:row>
      <xdr:rowOff>95250</xdr:rowOff>
    </xdr:to>
    <xdr:graphicFrame macro="">
      <xdr:nvGraphicFramePr>
        <xdr:cNvPr id="8" name="Content vs. Design chart">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1381125" y="1000125"/>
    <xdr:ext cx="1828800" cy="1800225"/>
    <mc:AlternateContent xmlns:mc="http://schemas.openxmlformats.org/markup-compatibility/2006" xmlns:a15="http://schemas.microsoft.com/office/drawing/2012/main">
      <mc:Choice Requires="a15">
        <xdr:graphicFrame macro="">
          <xdr:nvGraphicFramePr>
            <xdr:cNvPr id="2" name="Shelf Impact Slicer">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helf Impact Slicer"/>
            </a:graphicData>
          </a:graphic>
        </xdr:graphicFrame>
      </mc:Choice>
      <mc:Fallback xmlns="">
        <xdr:sp macro="" textlink="">
          <xdr:nvSpPr>
            <xdr:cNvPr id="2" name="Rectangle 1"/>
            <xdr:cNvSpPr>
              <a:spLocks noTextEdit="1"/>
            </xdr:cNvSpPr>
          </xdr:nvSpPr>
          <xdr:spPr>
            <a:xfrm>
              <a:off x="1381125" y="1000125"/>
              <a:ext cx="1828800" cy="1800225"/>
            </a:xfrm>
            <a:prstGeom prst="rect">
              <a:avLst/>
            </a:prstGeom>
            <a:solidFill>
              <a:prstClr val="white"/>
            </a:solidFill>
            <a:ln w="1">
              <a:solidFill>
                <a:prstClr val="green"/>
              </a:solidFill>
            </a:ln>
          </xdr:spPr>
          <xdr:txBody>
            <a:bodyPr vertOverflow="clip" horzOverflow="clip"/>
            <a:lstStyle/>
            <a:p>
              <a:r>
                <a:rPr sz="1100"/>
                <a:t>This shape represents a table slicer. Table slicers can be used in at least Excel 2013.
If the shape was modified in an earlier version of Excel, or if the workbook was saved in Excel 2010 or earlier, the slicer cannot be used.</a:t>
              </a:r>
            </a:p>
          </xdr:txBody>
        </xdr:sp>
      </mc:Fallback>
    </mc:AlternateContent>
    <xdr:clientData/>
  </xdr:absoluteAnchor>
  <xdr:absoluteAnchor>
    <xdr:pos x="1381125" y="2905125"/>
    <xdr:ext cx="1828800" cy="2257425"/>
    <mc:AlternateContent xmlns:mc="http://schemas.openxmlformats.org/markup-compatibility/2006" xmlns:a15="http://schemas.microsoft.com/office/drawing/2012/main">
      <mc:Choice Requires="a15">
        <xdr:graphicFrame macro="">
          <xdr:nvGraphicFramePr>
            <xdr:cNvPr id="3" name="Package Opening Slicer">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ackage Opening Slicer"/>
            </a:graphicData>
          </a:graphic>
        </xdr:graphicFrame>
      </mc:Choice>
      <mc:Fallback xmlns="">
        <xdr:sp macro="" textlink="">
          <xdr:nvSpPr>
            <xdr:cNvPr id="3" name="Rectangle 2"/>
            <xdr:cNvSpPr>
              <a:spLocks noTextEdit="1"/>
            </xdr:cNvSpPr>
          </xdr:nvSpPr>
          <xdr:spPr>
            <a:xfrm>
              <a:off x="1381125" y="2905125"/>
              <a:ext cx="1828800" cy="2257425"/>
            </a:xfrm>
            <a:prstGeom prst="rect">
              <a:avLst/>
            </a:prstGeom>
            <a:solidFill>
              <a:prstClr val="white"/>
            </a:solidFill>
            <a:ln w="1">
              <a:solidFill>
                <a:prstClr val="green"/>
              </a:solidFill>
            </a:ln>
          </xdr:spPr>
          <xdr:txBody>
            <a:bodyPr vertOverflow="clip" horzOverflow="clip"/>
            <a:lstStyle/>
            <a:p>
              <a:r>
                <a:rPr sz="1100"/>
                <a:t>This shape represents a table slicer. Table slicers can be used in at least Excel 2013.
If the shape was modified in an earlier version of Excel, or if the workbook was saved in Excel 2010 or earlier, the slicer cannot be used.</a:t>
              </a:r>
            </a:p>
          </xdr:txBody>
        </xdr:sp>
      </mc:Fallback>
    </mc:AlternateContent>
    <xdr:clientData/>
  </xdr:absoluteAnchor>
  <xdr:absoluteAnchor>
    <xdr:pos x="1381125" y="5276850"/>
    <xdr:ext cx="1828800" cy="2257425"/>
    <mc:AlternateContent xmlns:mc="http://schemas.openxmlformats.org/markup-compatibility/2006" xmlns:a15="http://schemas.microsoft.com/office/drawing/2012/main">
      <mc:Choice Requires="a15">
        <xdr:graphicFrame macro="">
          <xdr:nvGraphicFramePr>
            <xdr:cNvPr id="4" name="Design vs. Content Slicer">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Design vs. Content Slicer"/>
            </a:graphicData>
          </a:graphic>
        </xdr:graphicFrame>
      </mc:Choice>
      <mc:Fallback xmlns="">
        <xdr:sp macro="" textlink="">
          <xdr:nvSpPr>
            <xdr:cNvPr id="4" name="Rectangle 3"/>
            <xdr:cNvSpPr>
              <a:spLocks noTextEdit="1"/>
            </xdr:cNvSpPr>
          </xdr:nvSpPr>
          <xdr:spPr>
            <a:xfrm>
              <a:off x="1381125" y="5276850"/>
              <a:ext cx="1828800" cy="2257425"/>
            </a:xfrm>
            <a:prstGeom prst="rect">
              <a:avLst/>
            </a:prstGeom>
            <a:solidFill>
              <a:prstClr val="white"/>
            </a:solidFill>
            <a:ln w="1">
              <a:solidFill>
                <a:prstClr val="green"/>
              </a:solidFill>
            </a:ln>
          </xdr:spPr>
          <xdr:txBody>
            <a:bodyPr vertOverflow="clip" horzOverflow="clip"/>
            <a:lstStyle/>
            <a:p>
              <a:r>
                <a:rPr sz="1100"/>
                <a:t>This shape represents a table slicer. Table slicers can be used in at least Excel 2013.
If the shape was modified in an earlier version of Excel, or if the workbook was saved in Excel 2010 or earlier, the slicer cannot be used.</a:t>
              </a:r>
            </a:p>
          </xdr:txBody>
        </xdr:sp>
      </mc:Fallback>
    </mc:AlternateContent>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by Nixon" refreshedDate="40930.427886689817" createdVersion="4" refreshedVersion="5" minRefreshableVersion="3" recordCount="100">
  <cacheSource type="worksheet">
    <worksheetSource name="FocusGroupResults"/>
  </cacheSource>
  <cacheFields count="7">
    <cacheField name="Participant #" numFmtId="0">
      <sharedItems/>
    </cacheField>
    <cacheField name="Age Group" numFmtId="0">
      <sharedItems count="7">
        <s v="18-25"/>
        <s v="36-45"/>
        <s v="Over 65"/>
        <s v="26-35"/>
        <s v="46-55"/>
        <s v="55-65"/>
        <s v="18 - 25" u="1"/>
      </sharedItems>
    </cacheField>
    <cacheField name="Gender" numFmtId="0">
      <sharedItems count="2">
        <s v="Male"/>
        <s v="Female"/>
      </sharedItems>
    </cacheField>
    <cacheField name="Package Selection" numFmtId="0">
      <sharedItems count="5">
        <s v="Package 4"/>
        <s v="Package 2"/>
        <s v="Package 1"/>
        <s v="Package 3"/>
        <s v="Package 5"/>
      </sharedItems>
    </cacheField>
    <cacheField name="Shelf Impact" numFmtId="0">
      <sharedItems count="6">
        <s v="Color"/>
        <s v="Shape"/>
        <s v="Words"/>
        <s v="Other"/>
        <s v="Symbols"/>
        <s v="None" u="1"/>
      </sharedItems>
    </cacheField>
    <cacheField name="Package Opening" numFmtId="0">
      <sharedItems count="7">
        <s v="Curious"/>
        <s v="Excited"/>
        <s v="Interested"/>
        <s v="Neutral"/>
        <s v="Confused"/>
        <s v="Frustrated"/>
        <s v="Angry"/>
      </sharedItems>
    </cacheField>
    <cacheField name="Design vs. Content" numFmtId="0">
      <sharedItems count="7">
        <s v="Excited"/>
        <s v="Curious"/>
        <s v="Neutral"/>
        <s v="Confused"/>
        <s v="Frustrated"/>
        <s v="Interested"/>
        <s v="Angry"/>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
  <r>
    <s v="Participant 1"/>
    <x v="0"/>
    <x v="0"/>
    <x v="0"/>
    <x v="0"/>
    <x v="0"/>
    <x v="0"/>
  </r>
  <r>
    <s v="Participant 2"/>
    <x v="1"/>
    <x v="1"/>
    <x v="1"/>
    <x v="1"/>
    <x v="1"/>
    <x v="0"/>
  </r>
  <r>
    <s v="Participant 3"/>
    <x v="1"/>
    <x v="1"/>
    <x v="1"/>
    <x v="1"/>
    <x v="2"/>
    <x v="0"/>
  </r>
  <r>
    <s v="Participant 4"/>
    <x v="2"/>
    <x v="0"/>
    <x v="1"/>
    <x v="2"/>
    <x v="1"/>
    <x v="1"/>
  </r>
  <r>
    <s v="Participant 5"/>
    <x v="3"/>
    <x v="1"/>
    <x v="1"/>
    <x v="1"/>
    <x v="3"/>
    <x v="0"/>
  </r>
  <r>
    <s v="Participant 6"/>
    <x v="1"/>
    <x v="1"/>
    <x v="2"/>
    <x v="1"/>
    <x v="4"/>
    <x v="2"/>
  </r>
  <r>
    <s v="Participant 7"/>
    <x v="3"/>
    <x v="1"/>
    <x v="2"/>
    <x v="1"/>
    <x v="5"/>
    <x v="3"/>
  </r>
  <r>
    <s v="Participant 8"/>
    <x v="2"/>
    <x v="1"/>
    <x v="0"/>
    <x v="3"/>
    <x v="3"/>
    <x v="4"/>
  </r>
  <r>
    <s v="Participant 9"/>
    <x v="3"/>
    <x v="0"/>
    <x v="0"/>
    <x v="1"/>
    <x v="4"/>
    <x v="3"/>
  </r>
  <r>
    <s v="Participant 10"/>
    <x v="0"/>
    <x v="1"/>
    <x v="1"/>
    <x v="1"/>
    <x v="3"/>
    <x v="5"/>
  </r>
  <r>
    <s v="Participant 11"/>
    <x v="1"/>
    <x v="0"/>
    <x v="1"/>
    <x v="3"/>
    <x v="3"/>
    <x v="3"/>
  </r>
  <r>
    <s v="Participant 12"/>
    <x v="4"/>
    <x v="0"/>
    <x v="3"/>
    <x v="2"/>
    <x v="3"/>
    <x v="4"/>
  </r>
  <r>
    <s v="Participant 13"/>
    <x v="3"/>
    <x v="0"/>
    <x v="2"/>
    <x v="4"/>
    <x v="3"/>
    <x v="2"/>
  </r>
  <r>
    <s v="Participant 14"/>
    <x v="3"/>
    <x v="0"/>
    <x v="1"/>
    <x v="1"/>
    <x v="3"/>
    <x v="1"/>
  </r>
  <r>
    <s v="Participant 15"/>
    <x v="3"/>
    <x v="1"/>
    <x v="2"/>
    <x v="3"/>
    <x v="5"/>
    <x v="2"/>
  </r>
  <r>
    <s v="Participant 16"/>
    <x v="5"/>
    <x v="0"/>
    <x v="1"/>
    <x v="2"/>
    <x v="5"/>
    <x v="4"/>
  </r>
  <r>
    <s v="Participant 17"/>
    <x v="5"/>
    <x v="0"/>
    <x v="3"/>
    <x v="4"/>
    <x v="0"/>
    <x v="0"/>
  </r>
  <r>
    <s v="Participant 18"/>
    <x v="0"/>
    <x v="0"/>
    <x v="0"/>
    <x v="1"/>
    <x v="1"/>
    <x v="1"/>
  </r>
  <r>
    <s v="Participant 19"/>
    <x v="3"/>
    <x v="0"/>
    <x v="0"/>
    <x v="1"/>
    <x v="3"/>
    <x v="2"/>
  </r>
  <r>
    <s v="Participant 20"/>
    <x v="1"/>
    <x v="1"/>
    <x v="4"/>
    <x v="1"/>
    <x v="2"/>
    <x v="1"/>
  </r>
  <r>
    <s v="Participant 21"/>
    <x v="1"/>
    <x v="1"/>
    <x v="4"/>
    <x v="1"/>
    <x v="6"/>
    <x v="6"/>
  </r>
  <r>
    <s v="Participant 22"/>
    <x v="4"/>
    <x v="0"/>
    <x v="4"/>
    <x v="4"/>
    <x v="4"/>
    <x v="2"/>
  </r>
  <r>
    <s v="Participant 23"/>
    <x v="0"/>
    <x v="1"/>
    <x v="1"/>
    <x v="0"/>
    <x v="2"/>
    <x v="0"/>
  </r>
  <r>
    <s v="Participant 24"/>
    <x v="1"/>
    <x v="0"/>
    <x v="3"/>
    <x v="1"/>
    <x v="6"/>
    <x v="4"/>
  </r>
  <r>
    <s v="Participant 25"/>
    <x v="4"/>
    <x v="0"/>
    <x v="2"/>
    <x v="1"/>
    <x v="0"/>
    <x v="0"/>
  </r>
  <r>
    <s v="Participant 26"/>
    <x v="2"/>
    <x v="0"/>
    <x v="2"/>
    <x v="2"/>
    <x v="1"/>
    <x v="1"/>
  </r>
  <r>
    <s v="Participant 27"/>
    <x v="3"/>
    <x v="1"/>
    <x v="1"/>
    <x v="1"/>
    <x v="3"/>
    <x v="5"/>
  </r>
  <r>
    <s v="Participant 28"/>
    <x v="3"/>
    <x v="0"/>
    <x v="1"/>
    <x v="1"/>
    <x v="1"/>
    <x v="1"/>
  </r>
  <r>
    <s v="Participant 29"/>
    <x v="0"/>
    <x v="1"/>
    <x v="2"/>
    <x v="0"/>
    <x v="5"/>
    <x v="2"/>
  </r>
  <r>
    <s v="Participant 30"/>
    <x v="2"/>
    <x v="1"/>
    <x v="3"/>
    <x v="1"/>
    <x v="2"/>
    <x v="2"/>
  </r>
  <r>
    <s v="Participant 31"/>
    <x v="2"/>
    <x v="1"/>
    <x v="3"/>
    <x v="1"/>
    <x v="0"/>
    <x v="0"/>
  </r>
  <r>
    <s v="Participant 32"/>
    <x v="3"/>
    <x v="1"/>
    <x v="2"/>
    <x v="1"/>
    <x v="5"/>
    <x v="3"/>
  </r>
  <r>
    <s v="Participant 33"/>
    <x v="5"/>
    <x v="0"/>
    <x v="1"/>
    <x v="1"/>
    <x v="0"/>
    <x v="1"/>
  </r>
  <r>
    <s v="Participant 34"/>
    <x v="1"/>
    <x v="1"/>
    <x v="1"/>
    <x v="1"/>
    <x v="2"/>
    <x v="0"/>
  </r>
  <r>
    <s v="Participant 35"/>
    <x v="0"/>
    <x v="1"/>
    <x v="1"/>
    <x v="0"/>
    <x v="0"/>
    <x v="1"/>
  </r>
  <r>
    <s v="Participant 36"/>
    <x v="0"/>
    <x v="0"/>
    <x v="1"/>
    <x v="0"/>
    <x v="1"/>
    <x v="1"/>
  </r>
  <r>
    <s v="Participant 37"/>
    <x v="1"/>
    <x v="1"/>
    <x v="3"/>
    <x v="1"/>
    <x v="2"/>
    <x v="2"/>
  </r>
  <r>
    <s v="Participant 38"/>
    <x v="3"/>
    <x v="1"/>
    <x v="1"/>
    <x v="0"/>
    <x v="1"/>
    <x v="1"/>
  </r>
  <r>
    <s v="Participant 39"/>
    <x v="5"/>
    <x v="0"/>
    <x v="1"/>
    <x v="0"/>
    <x v="3"/>
    <x v="5"/>
  </r>
  <r>
    <s v="Participant 40"/>
    <x v="1"/>
    <x v="0"/>
    <x v="0"/>
    <x v="1"/>
    <x v="1"/>
    <x v="0"/>
  </r>
  <r>
    <s v="Participant 41"/>
    <x v="3"/>
    <x v="0"/>
    <x v="1"/>
    <x v="0"/>
    <x v="1"/>
    <x v="0"/>
  </r>
  <r>
    <s v="Participant 42"/>
    <x v="4"/>
    <x v="0"/>
    <x v="0"/>
    <x v="4"/>
    <x v="1"/>
    <x v="5"/>
  </r>
  <r>
    <s v="Participant 43"/>
    <x v="3"/>
    <x v="0"/>
    <x v="2"/>
    <x v="2"/>
    <x v="1"/>
    <x v="0"/>
  </r>
  <r>
    <s v="Participant 44"/>
    <x v="1"/>
    <x v="0"/>
    <x v="1"/>
    <x v="0"/>
    <x v="3"/>
    <x v="4"/>
  </r>
  <r>
    <s v="Participant 45"/>
    <x v="1"/>
    <x v="0"/>
    <x v="3"/>
    <x v="0"/>
    <x v="5"/>
    <x v="3"/>
  </r>
  <r>
    <s v="Participant 46"/>
    <x v="1"/>
    <x v="1"/>
    <x v="1"/>
    <x v="0"/>
    <x v="3"/>
    <x v="5"/>
  </r>
  <r>
    <s v="Participant 47"/>
    <x v="0"/>
    <x v="1"/>
    <x v="2"/>
    <x v="1"/>
    <x v="2"/>
    <x v="0"/>
  </r>
  <r>
    <s v="Participant 48"/>
    <x v="3"/>
    <x v="1"/>
    <x v="1"/>
    <x v="1"/>
    <x v="3"/>
    <x v="0"/>
  </r>
  <r>
    <s v="Participant 49"/>
    <x v="5"/>
    <x v="1"/>
    <x v="2"/>
    <x v="4"/>
    <x v="4"/>
    <x v="2"/>
  </r>
  <r>
    <s v="Participant 50"/>
    <x v="5"/>
    <x v="0"/>
    <x v="2"/>
    <x v="4"/>
    <x v="0"/>
    <x v="5"/>
  </r>
  <r>
    <s v="Participant 51"/>
    <x v="1"/>
    <x v="0"/>
    <x v="1"/>
    <x v="0"/>
    <x v="3"/>
    <x v="3"/>
  </r>
  <r>
    <s v="Participant 52"/>
    <x v="4"/>
    <x v="0"/>
    <x v="0"/>
    <x v="0"/>
    <x v="1"/>
    <x v="5"/>
  </r>
  <r>
    <s v="Participant 53"/>
    <x v="5"/>
    <x v="1"/>
    <x v="4"/>
    <x v="0"/>
    <x v="0"/>
    <x v="0"/>
  </r>
  <r>
    <s v="Participant 54"/>
    <x v="1"/>
    <x v="0"/>
    <x v="4"/>
    <x v="1"/>
    <x v="3"/>
    <x v="3"/>
  </r>
  <r>
    <s v="Participant 55"/>
    <x v="2"/>
    <x v="1"/>
    <x v="1"/>
    <x v="0"/>
    <x v="1"/>
    <x v="0"/>
  </r>
  <r>
    <s v="Participant 56"/>
    <x v="3"/>
    <x v="1"/>
    <x v="2"/>
    <x v="1"/>
    <x v="1"/>
    <x v="0"/>
  </r>
  <r>
    <s v="Participant 57"/>
    <x v="2"/>
    <x v="1"/>
    <x v="1"/>
    <x v="4"/>
    <x v="1"/>
    <x v="2"/>
  </r>
  <r>
    <s v="Participant 58"/>
    <x v="5"/>
    <x v="0"/>
    <x v="4"/>
    <x v="3"/>
    <x v="0"/>
    <x v="2"/>
  </r>
  <r>
    <s v="Participant 59"/>
    <x v="2"/>
    <x v="0"/>
    <x v="1"/>
    <x v="2"/>
    <x v="3"/>
    <x v="1"/>
  </r>
  <r>
    <s v="Participant 60"/>
    <x v="3"/>
    <x v="0"/>
    <x v="1"/>
    <x v="1"/>
    <x v="0"/>
    <x v="5"/>
  </r>
  <r>
    <s v="Participant 61"/>
    <x v="4"/>
    <x v="0"/>
    <x v="1"/>
    <x v="0"/>
    <x v="1"/>
    <x v="1"/>
  </r>
  <r>
    <s v="Participant 62"/>
    <x v="0"/>
    <x v="1"/>
    <x v="0"/>
    <x v="0"/>
    <x v="5"/>
    <x v="2"/>
  </r>
  <r>
    <s v="Participant 63"/>
    <x v="3"/>
    <x v="0"/>
    <x v="4"/>
    <x v="1"/>
    <x v="0"/>
    <x v="0"/>
  </r>
  <r>
    <s v="Participant 64"/>
    <x v="1"/>
    <x v="1"/>
    <x v="2"/>
    <x v="1"/>
    <x v="4"/>
    <x v="4"/>
  </r>
  <r>
    <s v="Participant 65"/>
    <x v="0"/>
    <x v="1"/>
    <x v="1"/>
    <x v="1"/>
    <x v="2"/>
    <x v="0"/>
  </r>
  <r>
    <s v="Participant 66"/>
    <x v="2"/>
    <x v="1"/>
    <x v="4"/>
    <x v="2"/>
    <x v="0"/>
    <x v="2"/>
  </r>
  <r>
    <s v="Participant 67"/>
    <x v="0"/>
    <x v="1"/>
    <x v="1"/>
    <x v="0"/>
    <x v="3"/>
    <x v="5"/>
  </r>
  <r>
    <s v="Participant 68"/>
    <x v="1"/>
    <x v="0"/>
    <x v="1"/>
    <x v="1"/>
    <x v="3"/>
    <x v="1"/>
  </r>
  <r>
    <s v="Participant 69"/>
    <x v="0"/>
    <x v="1"/>
    <x v="1"/>
    <x v="1"/>
    <x v="0"/>
    <x v="0"/>
  </r>
  <r>
    <s v="Participant 70"/>
    <x v="3"/>
    <x v="1"/>
    <x v="0"/>
    <x v="2"/>
    <x v="2"/>
    <x v="2"/>
  </r>
  <r>
    <s v="Participant 71"/>
    <x v="1"/>
    <x v="0"/>
    <x v="3"/>
    <x v="1"/>
    <x v="5"/>
    <x v="2"/>
  </r>
  <r>
    <s v="Participant 72"/>
    <x v="0"/>
    <x v="1"/>
    <x v="1"/>
    <x v="0"/>
    <x v="3"/>
    <x v="3"/>
  </r>
  <r>
    <s v="Participant 73"/>
    <x v="3"/>
    <x v="1"/>
    <x v="3"/>
    <x v="0"/>
    <x v="6"/>
    <x v="3"/>
  </r>
  <r>
    <s v="Participant 74"/>
    <x v="3"/>
    <x v="1"/>
    <x v="1"/>
    <x v="1"/>
    <x v="3"/>
    <x v="0"/>
  </r>
  <r>
    <s v="Participant 75"/>
    <x v="2"/>
    <x v="1"/>
    <x v="4"/>
    <x v="3"/>
    <x v="1"/>
    <x v="0"/>
  </r>
  <r>
    <s v="Participant 76"/>
    <x v="2"/>
    <x v="0"/>
    <x v="0"/>
    <x v="2"/>
    <x v="6"/>
    <x v="4"/>
  </r>
  <r>
    <s v="Participant 77"/>
    <x v="4"/>
    <x v="0"/>
    <x v="4"/>
    <x v="1"/>
    <x v="6"/>
    <x v="3"/>
  </r>
  <r>
    <s v="Participant 78"/>
    <x v="4"/>
    <x v="0"/>
    <x v="4"/>
    <x v="1"/>
    <x v="1"/>
    <x v="5"/>
  </r>
  <r>
    <s v="Participant 79"/>
    <x v="3"/>
    <x v="0"/>
    <x v="2"/>
    <x v="0"/>
    <x v="0"/>
    <x v="1"/>
  </r>
  <r>
    <s v="Participant 80"/>
    <x v="0"/>
    <x v="0"/>
    <x v="0"/>
    <x v="1"/>
    <x v="5"/>
    <x v="4"/>
  </r>
  <r>
    <s v="Participant 81"/>
    <x v="4"/>
    <x v="0"/>
    <x v="0"/>
    <x v="2"/>
    <x v="5"/>
    <x v="3"/>
  </r>
  <r>
    <s v="Participant 82"/>
    <x v="2"/>
    <x v="1"/>
    <x v="4"/>
    <x v="2"/>
    <x v="6"/>
    <x v="3"/>
  </r>
  <r>
    <s v="Participant 83"/>
    <x v="3"/>
    <x v="0"/>
    <x v="1"/>
    <x v="1"/>
    <x v="0"/>
    <x v="0"/>
  </r>
  <r>
    <s v="Participant 84"/>
    <x v="1"/>
    <x v="1"/>
    <x v="0"/>
    <x v="1"/>
    <x v="5"/>
    <x v="2"/>
  </r>
  <r>
    <s v="Participant 85"/>
    <x v="1"/>
    <x v="1"/>
    <x v="4"/>
    <x v="0"/>
    <x v="5"/>
    <x v="3"/>
  </r>
  <r>
    <s v="Participant 86"/>
    <x v="4"/>
    <x v="0"/>
    <x v="0"/>
    <x v="0"/>
    <x v="6"/>
    <x v="4"/>
  </r>
  <r>
    <s v="Participant 87"/>
    <x v="3"/>
    <x v="0"/>
    <x v="2"/>
    <x v="0"/>
    <x v="1"/>
    <x v="5"/>
  </r>
  <r>
    <s v="Participant 88"/>
    <x v="4"/>
    <x v="1"/>
    <x v="1"/>
    <x v="1"/>
    <x v="6"/>
    <x v="3"/>
  </r>
  <r>
    <s v="Participant 89"/>
    <x v="5"/>
    <x v="0"/>
    <x v="3"/>
    <x v="3"/>
    <x v="0"/>
    <x v="1"/>
  </r>
  <r>
    <s v="Participant 90"/>
    <x v="1"/>
    <x v="0"/>
    <x v="2"/>
    <x v="1"/>
    <x v="5"/>
    <x v="2"/>
  </r>
  <r>
    <s v="Participant 91"/>
    <x v="3"/>
    <x v="1"/>
    <x v="2"/>
    <x v="1"/>
    <x v="2"/>
    <x v="5"/>
  </r>
  <r>
    <s v="Participant 92"/>
    <x v="4"/>
    <x v="0"/>
    <x v="1"/>
    <x v="1"/>
    <x v="1"/>
    <x v="5"/>
  </r>
  <r>
    <s v="Participant 93"/>
    <x v="1"/>
    <x v="1"/>
    <x v="4"/>
    <x v="2"/>
    <x v="5"/>
    <x v="3"/>
  </r>
  <r>
    <s v="Participant 94"/>
    <x v="5"/>
    <x v="0"/>
    <x v="0"/>
    <x v="2"/>
    <x v="2"/>
    <x v="2"/>
  </r>
  <r>
    <s v="Participant 95"/>
    <x v="0"/>
    <x v="0"/>
    <x v="0"/>
    <x v="1"/>
    <x v="3"/>
    <x v="2"/>
  </r>
  <r>
    <s v="Participant 96"/>
    <x v="3"/>
    <x v="0"/>
    <x v="1"/>
    <x v="0"/>
    <x v="0"/>
    <x v="2"/>
  </r>
  <r>
    <s v="Participant 97"/>
    <x v="4"/>
    <x v="0"/>
    <x v="1"/>
    <x v="1"/>
    <x v="1"/>
    <x v="0"/>
  </r>
  <r>
    <s v="Participant 98"/>
    <x v="1"/>
    <x v="0"/>
    <x v="1"/>
    <x v="0"/>
    <x v="3"/>
    <x v="3"/>
  </r>
  <r>
    <s v="Participant 99"/>
    <x v="3"/>
    <x v="0"/>
    <x v="2"/>
    <x v="1"/>
    <x v="6"/>
    <x v="2"/>
  </r>
  <r>
    <s v="Participant 100"/>
    <x v="1"/>
    <x v="0"/>
    <x v="1"/>
    <x v="1"/>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grandTotalCaption="Total" updatedVersion="5" minRefreshableVersion="3" itemPrintTitles="1" createdVersion="4" indent="0" showHeaders="0" outline="1" outlineData="1" multipleFieldFilters="0">
  <location ref="I6:L9" firstHeaderRow="1" firstDataRow="2" firstDataCol="1"/>
  <pivotFields count="7">
    <pivotField dataField="1" showAll="0"/>
    <pivotField axis="axisRow" showAll="0">
      <items count="8">
        <item x="0"/>
        <item h="1" x="3"/>
        <item h="1" x="1"/>
        <item h="1" x="4"/>
        <item h="1" m="1" x="6"/>
        <item h="1" x="5"/>
        <item h="1" x="2"/>
        <item t="default"/>
      </items>
    </pivotField>
    <pivotField axis="axisCol" showAll="0">
      <items count="3">
        <item n="Female" x="1"/>
        <item n="Male" x="0"/>
        <item t="default"/>
      </items>
    </pivotField>
    <pivotField showAll="0">
      <items count="6">
        <item h="1" x="2"/>
        <item x="1"/>
        <item h="1" x="3"/>
        <item h="1" x="0"/>
        <item h="1" x="4"/>
        <item t="default"/>
      </items>
    </pivotField>
    <pivotField showAll="0"/>
    <pivotField showAll="0"/>
    <pivotField showAll="0"/>
  </pivotFields>
  <rowFields count="1">
    <field x="1"/>
  </rowFields>
  <rowItems count="2">
    <i>
      <x/>
    </i>
    <i t="grand">
      <x/>
    </i>
  </rowItems>
  <colFields count="1">
    <field x="2"/>
  </colFields>
  <colItems count="3">
    <i>
      <x/>
    </i>
    <i>
      <x v="1"/>
    </i>
    <i t="grand">
      <x/>
    </i>
  </colItems>
  <dataFields count="1">
    <dataField name=" " fld="0" subtotal="count" baseField="0" baseItem="0"/>
  </dataFields>
  <formats count="20">
    <format dxfId="67">
      <pivotArea outline="0" collapsedLevelsAreSubtotals="1" fieldPosition="0"/>
    </format>
    <format dxfId="66">
      <pivotArea dataOnly="0" labelOnly="1" fieldPosition="0">
        <references count="1">
          <reference field="2" count="0"/>
        </references>
      </pivotArea>
    </format>
    <format dxfId="65">
      <pivotArea dataOnly="0" labelOnly="1" grandCol="1" outline="0" fieldPosition="0"/>
    </format>
    <format dxfId="64">
      <pivotArea dataOnly="0" labelOnly="1" fieldPosition="0">
        <references count="1">
          <reference field="1" count="0"/>
        </references>
      </pivotArea>
    </format>
    <format dxfId="63">
      <pivotArea outline="0" collapsedLevelsAreSubtotals="1" fieldPosition="0"/>
    </format>
    <format dxfId="62">
      <pivotArea dataOnly="0" labelOnly="1" fieldPosition="0">
        <references count="1">
          <reference field="1" count="0"/>
        </references>
      </pivotArea>
    </format>
    <format dxfId="61">
      <pivotArea dataOnly="0" labelOnly="1" grandRow="1" outline="0" fieldPosition="0"/>
    </format>
    <format dxfId="60">
      <pivotArea dataOnly="0" labelOnly="1" fieldPosition="0">
        <references count="1">
          <reference field="2" count="0"/>
        </references>
      </pivotArea>
    </format>
    <format dxfId="59">
      <pivotArea dataOnly="0" labelOnly="1" grandCol="1" outline="0" fieldPosition="0"/>
    </format>
    <format dxfId="58">
      <pivotArea outline="0" collapsedLevelsAreSubtotals="1" fieldPosition="0"/>
    </format>
    <format dxfId="57">
      <pivotArea dataOnly="0" labelOnly="1" fieldPosition="0">
        <references count="1">
          <reference field="1" count="0"/>
        </references>
      </pivotArea>
    </format>
    <format dxfId="56">
      <pivotArea dataOnly="0" labelOnly="1" grandRow="1" outline="0" fieldPosition="0"/>
    </format>
    <format dxfId="55">
      <pivotArea outline="0" collapsedLevelsAreSubtotals="1" fieldPosition="0"/>
    </format>
    <format dxfId="54">
      <pivotArea dataOnly="0" labelOnly="1" fieldPosition="0">
        <references count="1">
          <reference field="1" count="0"/>
        </references>
      </pivotArea>
    </format>
    <format dxfId="53">
      <pivotArea dataOnly="0" labelOnly="1" grandRow="1" outline="0" fieldPosition="0"/>
    </format>
    <format dxfId="52">
      <pivotArea dataOnly="0" labelOnly="1" fieldPosition="0">
        <references count="1">
          <reference field="2" count="0"/>
        </references>
      </pivotArea>
    </format>
    <format dxfId="51">
      <pivotArea dataOnly="0" labelOnly="1" grandCol="1" outline="0" fieldPosition="0"/>
    </format>
    <format dxfId="50">
      <pivotArea dataOnly="0" labelOnly="1" fieldPosition="0">
        <references count="1">
          <reference field="2" count="1">
            <x v="0"/>
          </reference>
        </references>
      </pivotArea>
    </format>
    <format dxfId="49">
      <pivotArea dataOnly="0" labelOnly="1" fieldPosition="0">
        <references count="1">
          <reference field="2" count="1">
            <x v="1"/>
          </reference>
        </references>
      </pivotArea>
    </format>
    <format dxfId="48">
      <pivotArea dataOnly="0" labelOnly="1" grandCol="1" outline="0" fieldPosition="0"/>
    </format>
  </formats>
  <conditionalFormats count="1">
    <conditionalFormat priority="1">
      <pivotAreas count="1">
        <pivotArea type="data" grandCol="1" collapsedLevelsAreSubtotals="1" fieldPosition="0">
          <references count="2">
            <reference field="4294967294" count="1" selected="0">
              <x v="0"/>
            </reference>
            <reference field="1" count="6">
              <x v="0"/>
              <x v="1"/>
              <x v="2"/>
              <x v="3"/>
              <x v="5"/>
              <x v="6"/>
            </reference>
          </references>
        </pivotArea>
      </pivotAreas>
    </conditionalFormat>
  </conditionalFormats>
  <pivotTableStyleInfo name="Packaging Project PivotTable" showRowHeaders="0" showColHeaders="0"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ackageOpenSummary" cacheId="0" applyNumberFormats="0" applyBorderFormats="0" applyFontFormats="0" applyPatternFormats="0" applyAlignmentFormats="0" applyWidthHeightFormats="1" dataCaption="Values" grandTotalCaption="Total" updatedVersion="5" minRefreshableVersion="3" showDrill="0" itemPrintTitles="1" createdVersion="4" indent="0" showHeaders="0" outline="1" outlineData="1" multipleFieldFilters="0" chartFormat="26">
  <location ref="B15:D21" firstHeaderRow="1" firstDataRow="2" firstDataCol="1"/>
  <pivotFields count="7">
    <pivotField showAll="0"/>
    <pivotField showAll="0">
      <items count="8">
        <item x="0"/>
        <item h="1" x="3"/>
        <item h="1" x="1"/>
        <item h="1" x="4"/>
        <item h="1" x="2"/>
        <item h="1" m="1" x="6"/>
        <item h="1" x="5"/>
        <item t="default"/>
      </items>
    </pivotField>
    <pivotField showAll="0">
      <items count="3">
        <item x="1"/>
        <item x="0"/>
        <item t="default"/>
      </items>
    </pivotField>
    <pivotField axis="axisCol" showAll="0" sortType="ascending">
      <items count="6">
        <item h="1" sd="0" x="2"/>
        <item sd="0" x="1"/>
        <item h="1" sd="0" x="3"/>
        <item h="1" sd="0" x="0"/>
        <item h="1" sd="0" x="4"/>
        <item t="default" sd="0"/>
      </items>
    </pivotField>
    <pivotField showAll="0"/>
    <pivotField axis="axisRow" dataField="1" showAll="0">
      <items count="8">
        <item x="1"/>
        <item x="2"/>
        <item x="0"/>
        <item x="3"/>
        <item x="4"/>
        <item x="5"/>
        <item x="6"/>
        <item t="default"/>
      </items>
    </pivotField>
    <pivotField showAll="0"/>
  </pivotFields>
  <rowFields count="1">
    <field x="5"/>
  </rowFields>
  <rowItems count="5">
    <i>
      <x/>
    </i>
    <i>
      <x v="1"/>
    </i>
    <i>
      <x v="2"/>
    </i>
    <i>
      <x v="3"/>
    </i>
    <i t="grand">
      <x/>
    </i>
  </rowItems>
  <colFields count="1">
    <field x="3"/>
  </colFields>
  <colItems count="2">
    <i>
      <x v="1"/>
    </i>
    <i t="grand">
      <x/>
    </i>
  </colItems>
  <dataFields count="1">
    <dataField name=" " fld="5" subtotal="count" baseField="0" baseItem="0"/>
  </dataFields>
  <formats count="13">
    <format dxfId="29">
      <pivotArea type="topRight" dataOnly="0" labelOnly="1" outline="0" fieldPosition="0"/>
    </format>
    <format dxfId="28">
      <pivotArea dataOnly="0" labelOnly="1" fieldPosition="0">
        <references count="1">
          <reference field="5" count="0"/>
        </references>
      </pivotArea>
    </format>
    <format dxfId="27">
      <pivotArea outline="0" collapsedLevelsAreSubtotals="1" fieldPosition="0"/>
    </format>
    <format dxfId="26">
      <pivotArea dataOnly="0" labelOnly="1" fieldPosition="0">
        <references count="1">
          <reference field="3" count="0"/>
        </references>
      </pivotArea>
    </format>
    <format dxfId="25">
      <pivotArea dataOnly="0" labelOnly="1" grandCol="1" outline="0" fieldPosition="0"/>
    </format>
    <format dxfId="24">
      <pivotArea outline="0" collapsedLevelsAreSubtotals="1" fieldPosition="0"/>
    </format>
    <format dxfId="23">
      <pivotArea dataOnly="0" labelOnly="1" fieldPosition="0">
        <references count="1">
          <reference field="5" count="0"/>
        </references>
      </pivotArea>
    </format>
    <format dxfId="22">
      <pivotArea dataOnly="0" labelOnly="1" grandRow="1" outline="0" fieldPosition="0"/>
    </format>
    <format dxfId="21">
      <pivotArea dataOnly="0" labelOnly="1" fieldPosition="0">
        <references count="1">
          <reference field="5" count="0"/>
        </references>
      </pivotArea>
    </format>
    <format dxfId="20">
      <pivotArea dataOnly="0" labelOnly="1" fieldPosition="0">
        <references count="1">
          <reference field="3" count="0"/>
        </references>
      </pivotArea>
    </format>
    <format dxfId="19">
      <pivotArea dataOnly="0" labelOnly="1" grandCol="1" outline="0" fieldPosition="0"/>
    </format>
    <format dxfId="18">
      <pivotArea dataOnly="0" labelOnly="1" fieldPosition="0">
        <references count="1">
          <reference field="3" count="0"/>
        </references>
      </pivotArea>
    </format>
    <format dxfId="17">
      <pivotArea dataOnly="0" labelOnly="1" grandCol="1" outline="0" fieldPosition="0"/>
    </format>
  </formats>
  <chartFormats count="35">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0"/>
          </reference>
        </references>
      </pivotArea>
    </chartFormat>
    <chartFormat chart="1" format="9" series="1">
      <pivotArea type="data" outline="0" fieldPosition="0">
        <references count="2">
          <reference field="4294967294" count="1" selected="0">
            <x v="0"/>
          </reference>
          <reference field="3" count="1" selected="0">
            <x v="3"/>
          </reference>
        </references>
      </pivotArea>
    </chartFormat>
    <chartFormat chart="1" format="10" series="1">
      <pivotArea type="data" outline="0" fieldPosition="0">
        <references count="2">
          <reference field="4294967294" count="1" selected="0">
            <x v="0"/>
          </reference>
          <reference field="3" count="1" selected="0">
            <x v="4"/>
          </reference>
        </references>
      </pivotArea>
    </chartFormat>
    <chartFormat chart="1" format="11"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1"/>
          </reference>
        </references>
      </pivotArea>
    </chartFormat>
    <chartFormat chart="0" format="8" series="1">
      <pivotArea type="data" outline="0" fieldPosition="0">
        <references count="2">
          <reference field="4294967294" count="1" selected="0">
            <x v="0"/>
          </reference>
          <reference field="3" count="1" selected="0">
            <x v="0"/>
          </reference>
        </references>
      </pivotArea>
    </chartFormat>
    <chartFormat chart="0" format="9" series="1">
      <pivotArea type="data" outline="0" fieldPosition="0">
        <references count="2">
          <reference field="4294967294" count="1" selected="0">
            <x v="0"/>
          </reference>
          <reference field="3" count="1" selected="0">
            <x v="3"/>
          </reference>
        </references>
      </pivotArea>
    </chartFormat>
    <chartFormat chart="0" format="10" series="1">
      <pivotArea type="data" outline="0" fieldPosition="0">
        <references count="2">
          <reference field="4294967294" count="1" selected="0">
            <x v="0"/>
          </reference>
          <reference field="3" count="1" selected="0">
            <x v="4"/>
          </reference>
        </references>
      </pivotArea>
    </chartFormat>
    <chartFormat chart="0" format="11" series="1">
      <pivotArea type="data" outline="0" fieldPosition="0">
        <references count="2">
          <reference field="4294967294" count="1" selected="0">
            <x v="0"/>
          </reference>
          <reference field="3" count="1" selected="0">
            <x v="2"/>
          </reference>
        </references>
      </pivotArea>
    </chartFormat>
    <chartFormat chart="1" format="19" series="1">
      <pivotArea type="data" outline="0" fieldPosition="0">
        <references count="2">
          <reference field="4294967294" count="1" selected="0">
            <x v="0"/>
          </reference>
          <reference field="5" count="1" selected="0">
            <x v="5"/>
          </reference>
        </references>
      </pivotArea>
    </chartFormat>
    <chartFormat chart="1" format="20" series="1">
      <pivotArea type="data" outline="0" fieldPosition="0">
        <references count="2">
          <reference field="4294967294" count="1" selected="0">
            <x v="0"/>
          </reference>
          <reference field="5" count="1" selected="0">
            <x v="6"/>
          </reference>
        </references>
      </pivotArea>
    </chartFormat>
    <chartFormat chart="1" format="21" series="1">
      <pivotArea type="data" outline="0" fieldPosition="0">
        <references count="2">
          <reference field="4294967294" count="1" selected="0">
            <x v="0"/>
          </reference>
          <reference field="5" count="1" selected="0">
            <x v="0"/>
          </reference>
        </references>
      </pivotArea>
    </chartFormat>
    <chartFormat chart="1" format="22" series="1">
      <pivotArea type="data" outline="0" fieldPosition="0">
        <references count="2">
          <reference field="4294967294" count="1" selected="0">
            <x v="0"/>
          </reference>
          <reference field="5" count="1" selected="0">
            <x v="1"/>
          </reference>
        </references>
      </pivotArea>
    </chartFormat>
    <chartFormat chart="1" format="23" series="1">
      <pivotArea type="data" outline="0" fieldPosition="0">
        <references count="2">
          <reference field="4294967294" count="1" selected="0">
            <x v="0"/>
          </reference>
          <reference field="5" count="1" selected="0">
            <x v="2"/>
          </reference>
        </references>
      </pivotArea>
    </chartFormat>
    <chartFormat chart="1" format="24" series="1">
      <pivotArea type="data" outline="0" fieldPosition="0">
        <references count="2">
          <reference field="4294967294" count="1" selected="0">
            <x v="0"/>
          </reference>
          <reference field="5" count="1" selected="0">
            <x v="3"/>
          </reference>
        </references>
      </pivotArea>
    </chartFormat>
    <chartFormat chart="1" format="25" series="1">
      <pivotArea type="data" outline="0" fieldPosition="0">
        <references count="2">
          <reference field="4294967294" count="1" selected="0">
            <x v="0"/>
          </reference>
          <reference field="5" count="1" selected="0">
            <x v="4"/>
          </reference>
        </references>
      </pivotArea>
    </chartFormat>
    <chartFormat chart="3" format="26" series="1">
      <pivotArea type="data" outline="0" fieldPosition="0">
        <references count="2">
          <reference field="4294967294" count="1" selected="0">
            <x v="0"/>
          </reference>
          <reference field="5" count="1" selected="0">
            <x v="0"/>
          </reference>
        </references>
      </pivotArea>
    </chartFormat>
    <chartFormat chart="3" format="27" series="1">
      <pivotArea type="data" outline="0" fieldPosition="0">
        <references count="2">
          <reference field="4294967294" count="1" selected="0">
            <x v="0"/>
          </reference>
          <reference field="5" count="1" selected="0">
            <x v="1"/>
          </reference>
        </references>
      </pivotArea>
    </chartFormat>
    <chartFormat chart="3" format="28" series="1">
      <pivotArea type="data" outline="0" fieldPosition="0">
        <references count="2">
          <reference field="4294967294" count="1" selected="0">
            <x v="0"/>
          </reference>
          <reference field="5" count="1" selected="0">
            <x v="2"/>
          </reference>
        </references>
      </pivotArea>
    </chartFormat>
    <chartFormat chart="3" format="29" series="1">
      <pivotArea type="data" outline="0" fieldPosition="0">
        <references count="2">
          <reference field="4294967294" count="1" selected="0">
            <x v="0"/>
          </reference>
          <reference field="5" count="1" selected="0">
            <x v="3"/>
          </reference>
        </references>
      </pivotArea>
    </chartFormat>
    <chartFormat chart="3" format="30" series="1">
      <pivotArea type="data" outline="0" fieldPosition="0">
        <references count="2">
          <reference field="4294967294" count="1" selected="0">
            <x v="0"/>
          </reference>
          <reference field="5" count="1" selected="0">
            <x v="4"/>
          </reference>
        </references>
      </pivotArea>
    </chartFormat>
    <chartFormat chart="3" format="31" series="1">
      <pivotArea type="data" outline="0" fieldPosition="0">
        <references count="2">
          <reference field="4294967294" count="1" selected="0">
            <x v="0"/>
          </reference>
          <reference field="5" count="1" selected="0">
            <x v="5"/>
          </reference>
        </references>
      </pivotArea>
    </chartFormat>
    <chartFormat chart="3" format="32" series="1">
      <pivotArea type="data" outline="0" fieldPosition="0">
        <references count="2">
          <reference field="4294967294" count="1" selected="0">
            <x v="0"/>
          </reference>
          <reference field="5" count="1" selected="0">
            <x v="6"/>
          </reference>
        </references>
      </pivotArea>
    </chartFormat>
    <chartFormat chart="3" format="33" series="1">
      <pivotArea type="data" outline="0" fieldPosition="0">
        <references count="2">
          <reference field="4294967294" count="1" selected="0">
            <x v="0"/>
          </reference>
          <reference field="3" count="1" selected="0">
            <x v="0"/>
          </reference>
        </references>
      </pivotArea>
    </chartFormat>
    <chartFormat chart="3" format="34" series="1">
      <pivotArea type="data" outline="0" fieldPosition="0">
        <references count="2">
          <reference field="4294967294" count="1" selected="0">
            <x v="0"/>
          </reference>
          <reference field="3" count="1" selected="0">
            <x v="1"/>
          </reference>
        </references>
      </pivotArea>
    </chartFormat>
    <chartFormat chart="3" format="35" series="1">
      <pivotArea type="data" outline="0" fieldPosition="0">
        <references count="2">
          <reference field="4294967294" count="1" selected="0">
            <x v="0"/>
          </reference>
          <reference field="3" count="1" selected="0">
            <x v="2"/>
          </reference>
        </references>
      </pivotArea>
    </chartFormat>
    <chartFormat chart="3" format="36" series="1">
      <pivotArea type="data" outline="0" fieldPosition="0">
        <references count="2">
          <reference field="4294967294" count="1" selected="0">
            <x v="0"/>
          </reference>
          <reference field="3" count="1" selected="0">
            <x v="3"/>
          </reference>
        </references>
      </pivotArea>
    </chartFormat>
    <chartFormat chart="3" format="37" series="1">
      <pivotArea type="data" outline="0" fieldPosition="0">
        <references count="2">
          <reference field="4294967294" count="1" selected="0">
            <x v="0"/>
          </reference>
          <reference field="3" count="1" selected="0">
            <x v="4"/>
          </reference>
        </references>
      </pivotArea>
    </chartFormat>
    <chartFormat chart="19" format="38" series="1">
      <pivotArea type="data" outline="0" fieldPosition="0">
        <references count="2">
          <reference field="4294967294" count="1" selected="0">
            <x v="0"/>
          </reference>
          <reference field="3" count="1" selected="0">
            <x v="0"/>
          </reference>
        </references>
      </pivotArea>
    </chartFormat>
    <chartFormat chart="19" format="39" series="1">
      <pivotArea type="data" outline="0" fieldPosition="0">
        <references count="2">
          <reference field="4294967294" count="1" selected="0">
            <x v="0"/>
          </reference>
          <reference field="3" count="1" selected="0">
            <x v="1"/>
          </reference>
        </references>
      </pivotArea>
    </chartFormat>
    <chartFormat chart="19" format="40" series="1">
      <pivotArea type="data" outline="0" fieldPosition="0">
        <references count="2">
          <reference field="4294967294" count="1" selected="0">
            <x v="0"/>
          </reference>
          <reference field="3" count="1" selected="0">
            <x v="2"/>
          </reference>
        </references>
      </pivotArea>
    </chartFormat>
    <chartFormat chart="19" format="41" series="1">
      <pivotArea type="data" outline="0" fieldPosition="0">
        <references count="2">
          <reference field="4294967294" count="1" selected="0">
            <x v="0"/>
          </reference>
          <reference field="3" count="1" selected="0">
            <x v="3"/>
          </reference>
        </references>
      </pivotArea>
    </chartFormat>
    <chartFormat chart="19" format="42" series="1">
      <pivotArea type="data" outline="0" fieldPosition="0">
        <references count="2">
          <reference field="4294967294" count="1" selected="0">
            <x v="0"/>
          </reference>
          <reference field="3" count="1" selected="0">
            <x v="4"/>
          </reference>
        </references>
      </pivotArea>
    </chartFormat>
    <chartFormat chart="3" format="38" series="1">
      <pivotArea type="data" outline="0" fieldPosition="0">
        <references count="1">
          <reference field="4294967294" count="1" selected="0">
            <x v="0"/>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ShelfImpactSummary" cacheId="0" applyNumberFormats="0" applyBorderFormats="0" applyFontFormats="0" applyPatternFormats="0" applyAlignmentFormats="0" applyWidthHeightFormats="1" dataCaption="Values" grandTotalCaption="Total" updatedVersion="5" minRefreshableVersion="3" itemPrintTitles="1" createdVersion="4" indent="0" showHeaders="0" outline="1" outlineData="1" multipleFieldFilters="0" chartFormat="30">
  <location ref="B6:C9" firstHeaderRow="1" firstDataRow="1" firstDataCol="1"/>
  <pivotFields count="7">
    <pivotField dataField="1" showAll="0" defaultSubtotal="0"/>
    <pivotField showAll="0">
      <items count="8">
        <item x="0"/>
        <item h="1" x="3"/>
        <item h="1" x="1"/>
        <item h="1" x="4"/>
        <item h="1" x="2"/>
        <item h="1" m="1" x="6"/>
        <item h="1" x="5"/>
        <item t="default"/>
      </items>
    </pivotField>
    <pivotField showAll="0">
      <items count="3">
        <item x="1"/>
        <item x="0"/>
        <item t="default"/>
      </items>
    </pivotField>
    <pivotField showAll="0">
      <items count="6">
        <item h="1" x="2"/>
        <item x="1"/>
        <item h="1" x="3"/>
        <item h="1" x="0"/>
        <item h="1" x="4"/>
        <item t="default"/>
      </items>
    </pivotField>
    <pivotField axis="axisRow" showAll="0" defaultSubtotal="0">
      <items count="6">
        <item sd="0" x="1"/>
        <item sd="0" x="0"/>
        <item sd="0" x="2"/>
        <item sd="0" x="4"/>
        <item sd="0" m="1" x="5"/>
        <item sd="0" x="3"/>
      </items>
    </pivotField>
    <pivotField showAll="0" defaultSubtotal="0"/>
    <pivotField showAll="0" defaultSubtotal="0"/>
  </pivotFields>
  <rowFields count="1">
    <field x="4"/>
  </rowFields>
  <rowItems count="3">
    <i>
      <x/>
    </i>
    <i>
      <x v="1"/>
    </i>
    <i t="grand">
      <x/>
    </i>
  </rowItems>
  <colItems count="1">
    <i/>
  </colItems>
  <dataFields count="1">
    <dataField name="Total" fld="0" subtotal="count" baseField="0" baseItem="0"/>
  </dataFields>
  <formats count="7">
    <format dxfId="36">
      <pivotArea collapsedLevelsAreSubtotals="1" fieldPosition="0">
        <references count="1">
          <reference field="4" count="0"/>
        </references>
      </pivotArea>
    </format>
    <format dxfId="35">
      <pivotArea grandRow="1" outline="0" collapsedLevelsAreSubtotals="1" fieldPosition="0"/>
    </format>
    <format dxfId="34">
      <pivotArea dataOnly="0" labelOnly="1" grandCol="1" outline="0" fieldPosition="0"/>
    </format>
    <format dxfId="33">
      <pivotArea outline="0" collapsedLevelsAreSubtotals="1" fieldPosition="0"/>
    </format>
    <format dxfId="32">
      <pivotArea dataOnly="0" labelOnly="1" fieldPosition="0">
        <references count="1">
          <reference field="4" count="0"/>
        </references>
      </pivotArea>
    </format>
    <format dxfId="31">
      <pivotArea dataOnly="0" labelOnly="1" grandRow="1" outline="0" fieldPosition="0"/>
    </format>
    <format dxfId="30">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4" count="5">
              <x v="0"/>
              <x v="1"/>
              <x v="2"/>
              <x v="3"/>
              <x v="5"/>
            </reference>
          </references>
        </pivotArea>
      </pivotAreas>
    </conditionalFormat>
  </conditionalFormats>
  <chartFormats count="14">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4" count="1" selected="0">
            <x v="5"/>
          </reference>
        </references>
      </pivotArea>
    </chartFormat>
    <chartFormat chart="0" format="8">
      <pivotArea type="data" outline="0" fieldPosition="0">
        <references count="2">
          <reference field="4294967294" count="1" selected="0">
            <x v="0"/>
          </reference>
          <reference field="4" count="1" selected="0">
            <x v="2"/>
          </reference>
        </references>
      </pivotArea>
    </chartFormat>
    <chartFormat chart="0" format="9">
      <pivotArea type="data" outline="0" fieldPosition="0">
        <references count="2">
          <reference field="4294967294" count="1" selected="0">
            <x v="0"/>
          </reference>
          <reference field="4"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2"/>
          </reference>
        </references>
      </pivotArea>
    </chartFormat>
    <chartFormat chart="6" format="12">
      <pivotArea type="data" outline="0" fieldPosition="0">
        <references count="2">
          <reference field="4294967294" count="1" selected="0">
            <x v="0"/>
          </reference>
          <reference field="4" count="1" selected="0">
            <x v="3"/>
          </reference>
        </references>
      </pivotArea>
    </chartFormat>
    <chartFormat chart="6" format="13">
      <pivotArea type="data" outline="0" fieldPosition="0">
        <references count="2">
          <reference field="4294967294" count="1" selected="0">
            <x v="0"/>
          </reference>
          <reference field="4" count="1" selected="0">
            <x v="5"/>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4" count="1" selected="0">
            <x v="0"/>
          </reference>
        </references>
      </pivotArea>
    </chartFormat>
    <chartFormat chart="20" format="2">
      <pivotArea type="data" outline="0" fieldPosition="0">
        <references count="2">
          <reference field="4294967294" count="1" selected="0">
            <x v="0"/>
          </reference>
          <reference field="4" count="1" selected="0">
            <x v="1"/>
          </reference>
        </references>
      </pivotArea>
    </chartFormat>
    <chartFormat chart="20" format="3">
      <pivotArea type="data" outline="0" fieldPosition="0">
        <references count="2">
          <reference field="4294967294" count="1" selected="0">
            <x v="0"/>
          </reference>
          <reference field="4" count="1" selected="0">
            <x v="2"/>
          </reference>
        </references>
      </pivotArea>
    </chartFormat>
    <chartFormat chart="20" format="4">
      <pivotArea type="data" outline="0" fieldPosition="0">
        <references count="2">
          <reference field="4294967294" count="1" selected="0">
            <x v="0"/>
          </reference>
          <reference field="4" count="1" selected="0">
            <x v="3"/>
          </reference>
        </references>
      </pivotArea>
    </chartFormat>
    <chartFormat chart="20" format="5">
      <pivotArea type="data" outline="0" fieldPosition="0">
        <references count="2">
          <reference field="4294967294" count="1" selected="0">
            <x v="0"/>
          </reference>
          <reference field="4" count="1" selected="0">
            <x v="5"/>
          </reference>
        </references>
      </pivotArea>
    </chartFormat>
  </chartFormats>
  <pivotTableStyleInfo name="Packaging Project PivotTable" showRowHeaders="0"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DesignVsContent" cacheId="0" applyNumberFormats="0" applyBorderFormats="0" applyFontFormats="0" applyPatternFormats="0" applyAlignmentFormats="0" applyWidthHeightFormats="1" dataCaption="Values" grandTotalCaption="Total" updatedVersion="5" minRefreshableVersion="3" itemPrintTitles="1" createdVersion="4" indent="0" showHeaders="0" outline="1" outlineData="1" multipleFieldFilters="0" chartFormat="12">
  <location ref="B28:D34" firstHeaderRow="1" firstDataRow="2" firstDataCol="1"/>
  <pivotFields count="7">
    <pivotField showAll="0"/>
    <pivotField showAll="0">
      <items count="8">
        <item x="0"/>
        <item h="1" x="3"/>
        <item h="1" x="1"/>
        <item h="1" x="4"/>
        <item h="1" x="2"/>
        <item h="1" m="1" x="6"/>
        <item h="1" x="5"/>
        <item t="default"/>
      </items>
    </pivotField>
    <pivotField showAll="0">
      <items count="3">
        <item x="1"/>
        <item x="0"/>
        <item t="default"/>
      </items>
    </pivotField>
    <pivotField axis="axisCol" showAll="0">
      <items count="6">
        <item h="1" x="2"/>
        <item x="1"/>
        <item h="1" x="3"/>
        <item h="1" x="0"/>
        <item h="1" x="4"/>
        <item t="default"/>
      </items>
    </pivotField>
    <pivotField showAll="0"/>
    <pivotField showAll="0"/>
    <pivotField axis="axisRow" dataField="1" showAll="0">
      <items count="8">
        <item x="0"/>
        <item x="5"/>
        <item x="1"/>
        <item x="2"/>
        <item x="3"/>
        <item x="4"/>
        <item x="6"/>
        <item t="default"/>
      </items>
    </pivotField>
  </pivotFields>
  <rowFields count="1">
    <field x="6"/>
  </rowFields>
  <rowItems count="5">
    <i>
      <x/>
    </i>
    <i>
      <x v="1"/>
    </i>
    <i>
      <x v="2"/>
    </i>
    <i>
      <x v="4"/>
    </i>
    <i t="grand">
      <x/>
    </i>
  </rowItems>
  <colFields count="1">
    <field x="3"/>
  </colFields>
  <colItems count="2">
    <i>
      <x v="1"/>
    </i>
    <i t="grand">
      <x/>
    </i>
  </colItems>
  <dataFields count="1">
    <dataField name=" " fld="6" subtotal="count" baseField="0" baseItem="0"/>
  </dataFields>
  <formats count="11">
    <format dxfId="47">
      <pivotArea outline="0" collapsedLevelsAreSubtotals="1" fieldPosition="0"/>
    </format>
    <format dxfId="46">
      <pivotArea dataOnly="0" labelOnly="1" fieldPosition="0">
        <references count="1">
          <reference field="3" count="0"/>
        </references>
      </pivotArea>
    </format>
    <format dxfId="45">
      <pivotArea dataOnly="0" labelOnly="1" grandCol="1" outline="0" fieldPosition="0"/>
    </format>
    <format dxfId="44">
      <pivotArea dataOnly="0" labelOnly="1" fieldPosition="0">
        <references count="1">
          <reference field="6" count="0"/>
        </references>
      </pivotArea>
    </format>
    <format dxfId="43">
      <pivotArea outline="0" collapsedLevelsAreSubtotals="1" fieldPosition="0"/>
    </format>
    <format dxfId="42">
      <pivotArea dataOnly="0" labelOnly="1" fieldPosition="0">
        <references count="1">
          <reference field="6" count="0"/>
        </references>
      </pivotArea>
    </format>
    <format dxfId="41">
      <pivotArea dataOnly="0" labelOnly="1" grandRow="1" outline="0" fieldPosition="0"/>
    </format>
    <format dxfId="40">
      <pivotArea dataOnly="0" labelOnly="1" fieldPosition="0">
        <references count="1">
          <reference field="3" count="0"/>
        </references>
      </pivotArea>
    </format>
    <format dxfId="39">
      <pivotArea dataOnly="0" labelOnly="1" grandCol="1" outline="0" fieldPosition="0"/>
    </format>
    <format dxfId="38">
      <pivotArea dataOnly="0" labelOnly="1" fieldPosition="0">
        <references count="1">
          <reference field="3" count="0"/>
        </references>
      </pivotArea>
    </format>
    <format dxfId="37">
      <pivotArea dataOnly="0" labelOnly="1" grandCol="1" outline="0" fieldPosition="0"/>
    </format>
  </formats>
  <chartFormats count="11">
    <chartFormat chart="5" format="5"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1"/>
          </reference>
        </references>
      </pivotArea>
    </chartFormat>
    <chartFormat chart="5" format="7" series="1">
      <pivotArea type="data" outline="0" fieldPosition="0">
        <references count="2">
          <reference field="4294967294" count="1" selected="0">
            <x v="0"/>
          </reference>
          <reference field="3" count="1" selected="0">
            <x v="2"/>
          </reference>
        </references>
      </pivotArea>
    </chartFormat>
    <chartFormat chart="5" format="8" series="1">
      <pivotArea type="data" outline="0" fieldPosition="0">
        <references count="2">
          <reference field="4294967294" count="1" selected="0">
            <x v="0"/>
          </reference>
          <reference field="3" count="1" selected="0">
            <x v="3"/>
          </reference>
        </references>
      </pivotArea>
    </chartFormat>
    <chartFormat chart="5" format="9" series="1">
      <pivotArea type="data" outline="0" fieldPosition="0">
        <references count="2">
          <reference field="4294967294" count="1" selected="0">
            <x v="0"/>
          </reference>
          <reference field="3" count="1" selected="0">
            <x v="4"/>
          </reference>
        </references>
      </pivotArea>
    </chartFormat>
    <chartFormat chart="7" format="10" series="1">
      <pivotArea type="data" outline="0" fieldPosition="0">
        <references count="2">
          <reference field="4294967294" count="1" selected="0">
            <x v="0"/>
          </reference>
          <reference field="3" count="1" selected="0">
            <x v="0"/>
          </reference>
        </references>
      </pivotArea>
    </chartFormat>
    <chartFormat chart="7" format="11" series="1">
      <pivotArea type="data" outline="0" fieldPosition="0">
        <references count="2">
          <reference field="4294967294" count="1" selected="0">
            <x v="0"/>
          </reference>
          <reference field="3" count="1" selected="0">
            <x v="1"/>
          </reference>
        </references>
      </pivotArea>
    </chartFormat>
    <chartFormat chart="7" format="12" series="1">
      <pivotArea type="data" outline="0" fieldPosition="0">
        <references count="2">
          <reference field="4294967294" count="1" selected="0">
            <x v="0"/>
          </reference>
          <reference field="3" count="1" selected="0">
            <x v="2"/>
          </reference>
        </references>
      </pivotArea>
    </chartFormat>
    <chartFormat chart="7" format="13" series="1">
      <pivotArea type="data" outline="0" fieldPosition="0">
        <references count="2">
          <reference field="4294967294" count="1" selected="0">
            <x v="0"/>
          </reference>
          <reference field="3" count="1" selected="0">
            <x v="3"/>
          </reference>
        </references>
      </pivotArea>
    </chartFormat>
    <chartFormat chart="7" format="14" series="1">
      <pivotArea type="data" outline="0" fieldPosition="0">
        <references count="2">
          <reference field="4294967294" count="1" selected="0">
            <x v="0"/>
          </reference>
          <reference field="3" count="1" selected="0">
            <x v="4"/>
          </reference>
        </references>
      </pivotArea>
    </chartFormat>
    <chartFormat chart="7" format="15" series="1">
      <pivotArea type="data" outline="0" fieldPosition="0">
        <references count="1">
          <reference field="4294967294" count="1" selected="0">
            <x v="0"/>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8" name="PackageOpenSummary"/>
    <pivotTable tabId="8" name="ShelfImpactSummary"/>
    <pivotTable tabId="2" name="PivotTable2"/>
    <pivotTable tabId="8" name="DesignVsContent"/>
  </pivotTables>
  <data>
    <tabular pivotCacheId="2" showMissing="0">
      <items count="7">
        <i x="0" s="1"/>
        <i x="3"/>
        <i x="1"/>
        <i x="4"/>
        <i x="5"/>
        <i x="2"/>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ackageOpenSummary"/>
    <pivotTable tabId="8" name="ShelfImpactSummary"/>
    <pivotTable tabId="2" name="PivotTable2"/>
    <pivotTable tabId="8" name="DesignVsContent"/>
  </pivotTables>
  <data>
    <tabular pivotCacheId="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ckage_Selection" sourceName="Package Selection">
  <pivotTables>
    <pivotTable tabId="8" name="PackageOpenSummary"/>
    <pivotTable tabId="8" name="ShelfImpactSummary"/>
    <pivotTable tabId="2" name="PivotTable2"/>
    <pivotTable tabId="8" name="DesignVsContent"/>
  </pivotTables>
  <data>
    <tabular pivotCacheId="2">
      <items count="5">
        <i x="2"/>
        <i x="1" s="1"/>
        <i x="0"/>
        <i x="3" nd="1"/>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helf_Impact" sourceName="SHELF IMPACT">
  <extLst>
    <x:ext xmlns:x15="http://schemas.microsoft.com/office/spreadsheetml/2010/11/main" uri="{2F2917AC-EB37-4324-AD4E-5DD8C200BD13}">
      <x15:tableSlicerCache tableId="1"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ckage_Opening" sourceName="PACKAGE OPENING">
  <extLst>
    <x:ext xmlns:x15="http://schemas.microsoft.com/office/spreadsheetml/2010/11/main" uri="{2F2917AC-EB37-4324-AD4E-5DD8C200BD13}">
      <x15:tableSlicerCache tableId="1" column="4" sortOrder="descending" crossFilter="show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Design_vs._Content" sourceName="DESIGN VS. CONTENT">
  <extLst>
    <x:ext xmlns:x15="http://schemas.microsoft.com/office/spreadsheetml/2010/11/main" uri="{2F2917AC-EB37-4324-AD4E-5DD8C200BD13}">
      <x15:tableSlicerCache tableId="1" column="5" sortOrder="descending"/>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Slicer" cache="Slicer_Age_Group" caption="Age Group" columnCount="2" style="Packaging Project" rowHeight="241300"/>
  <slicer name="Gender Slicer" cache="Slicer_Gender" caption="Gender" columnCount="2" style="Packaging Project" rowHeight="241300"/>
  <slicer name="Package Selection Slicer" cache="Slicer_Package_Selection" caption="Package Selection" style="Packaging Proje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helf Impact Slicer" cache="Slicer_Shelf_Impact" caption="Shelf Impact" style="Packaging Project" rowHeight="241300"/>
  <slicer name="Package Opening Slicer" cache="Slicer_Package_Opening" caption="Package Opening" style="Packaging Project" rowHeight="241300"/>
  <slicer name="Design vs. Content Slicer" cache="Slicer_Design_vs._Content" caption="DESIGN VS. CONTENT" style="Packaging Project" rowHeight="241300"/>
</slicers>
</file>

<file path=xl/tables/table1.xml><?xml version="1.0" encoding="utf-8"?>
<table xmlns="http://schemas.openxmlformats.org/spreadsheetml/2006/main" id="2" name="HistoricalCosts" displayName="HistoricalCosts" ref="B6:G43" totalsRowCount="1" headerRowDxfId="80">
  <autoFilter ref="B6:G42"/>
  <sortState ref="B7:G42">
    <sortCondition descending="1" ref="B6:B42"/>
  </sortState>
  <tableColumns count="6">
    <tableColumn id="2" name="Materials" totalsRowFunction="sum" dataDxfId="79" totalsRowDxfId="78" dataCellStyle="Comma"/>
    <tableColumn id="5" name="Printing" totalsRowFunction="sum" dataDxfId="77" totalsRowDxfId="76" dataCellStyle="Comma"/>
    <tableColumn id="6" name="Assembly" totalsRowFunction="sum" dataDxfId="75" totalsRowDxfId="74"/>
    <tableColumn id="8" name="Production Total" totalsRowFunction="sum" dataDxfId="73" totalsRowDxfId="72">
      <calculatedColumnFormula>SUM(HistoricalCosts[[#This Row],[Materials]:[Assembly]])</calculatedColumnFormula>
    </tableColumn>
    <tableColumn id="4" name="Shipping" totalsRowFunction="sum" dataDxfId="71" totalsRowDxfId="70"/>
    <tableColumn id="7" name="Package Total" totalsRowFunction="sum" dataDxfId="69" totalsRowDxfId="68">
      <calculatedColumnFormula>SUM(HistoricalCosts[[#This Row],[Production Total]:[Shipping]])</calculatedColumnFormula>
    </tableColumn>
  </tableColumns>
  <tableStyleInfo name="Packaging Design Project" showFirstColumn="0" showLastColumn="0" showRowStripes="1" showColumnStripes="0"/>
</table>
</file>

<file path=xl/tables/table2.xml><?xml version="1.0" encoding="utf-8"?>
<table xmlns="http://schemas.openxmlformats.org/spreadsheetml/2006/main" id="1" name="FocusGroupResults" displayName="FocusGroupResults" ref="C4:I105" totalsRowCount="1" headerRowDxfId="16" dataDxfId="15" totalsRowDxfId="14">
  <autoFilter ref="C4:I104"/>
  <sortState ref="C2:I96">
    <sortCondition ref="D1:D101"/>
  </sortState>
  <tableColumns count="7">
    <tableColumn id="11" name="PARTICIPANT #" totalsRowLabel="Total" dataDxfId="13" totalsRowDxfId="12"/>
    <tableColumn id="1" name="AGE GROUP" dataDxfId="11" totalsRowDxfId="10"/>
    <tableColumn id="2" name="GENDER" dataDxfId="9" totalsRowDxfId="8"/>
    <tableColumn id="9" name="PACKAGE SELECTION" dataDxfId="7" totalsRowDxfId="6"/>
    <tableColumn id="10" name="SHELF IMPACT" dataDxfId="5" totalsRowDxfId="4"/>
    <tableColumn id="4" name="PACKAGE OPENING" dataDxfId="3" totalsRowDxfId="2"/>
    <tableColumn id="5" name="DESIGN VS. CONTENT" totalsRowFunction="count" dataDxfId="1" totalsRowDxfId="0"/>
  </tableColumns>
  <tableStyleInfo name="Packaging Design Project" showFirstColumn="0" showLastColumn="0" showRowStripes="1" showColumnStripes="0"/>
</table>
</file>

<file path=xl/theme/theme1.xml><?xml version="1.0" encoding="utf-8"?>
<a:theme xmlns:a="http://schemas.openxmlformats.org/drawingml/2006/main" name="Contoso Main">
  <a:themeElements>
    <a:clrScheme name="Theme Colors">
      <a:dk1>
        <a:srgbClr val="595959"/>
      </a:dk1>
      <a:lt1>
        <a:sysClr val="window" lastClr="FFFFFF"/>
      </a:lt1>
      <a:dk2>
        <a:srgbClr val="000000"/>
      </a:dk2>
      <a:lt2>
        <a:srgbClr val="D8D8D8"/>
      </a:lt2>
      <a:accent1>
        <a:srgbClr val="EB4B47"/>
      </a:accent1>
      <a:accent2>
        <a:srgbClr val="6B6B7E"/>
      </a:accent2>
      <a:accent3>
        <a:srgbClr val="D9AB19"/>
      </a:accent3>
      <a:accent4>
        <a:srgbClr val="8CA656"/>
      </a:accent4>
      <a:accent5>
        <a:srgbClr val="3A3A44"/>
      </a:accent5>
      <a:accent6>
        <a:srgbClr val="92006C"/>
      </a:accent6>
      <a:hlink>
        <a:srgbClr val="AF4A0D"/>
      </a:hlink>
      <a:folHlink>
        <a:srgbClr val="B58E15"/>
      </a:folHlink>
    </a:clrScheme>
    <a:fontScheme name="Custom 2">
      <a:majorFont>
        <a:latin typeface="Calibri"/>
        <a:ea typeface=""/>
        <a:cs typeface=""/>
      </a:majorFont>
      <a:minorFont>
        <a:latin typeface="Constantia"/>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43"/>
  <sheetViews>
    <sheetView showGridLines="0" tabSelected="1" workbookViewId="0">
      <selection activeCell="B7" sqref="B7:B42"/>
    </sheetView>
  </sheetViews>
  <sheetFormatPr defaultRowHeight="15" x14ac:dyDescent="0.25"/>
  <cols>
    <col min="1" max="1" width="17.625" style="3" customWidth="1"/>
    <col min="2" max="2" width="15.375" customWidth="1"/>
    <col min="3" max="5" width="14.875" customWidth="1"/>
    <col min="6" max="6" width="17.75" customWidth="1"/>
    <col min="7" max="7" width="14.875" customWidth="1"/>
    <col min="8" max="8" width="16.25" customWidth="1"/>
    <col min="9" max="9" width="15.875" customWidth="1"/>
    <col min="10" max="10" width="34.25" customWidth="1"/>
  </cols>
  <sheetData>
    <row r="1" spans="1:9" s="3" customFormat="1" ht="21" customHeight="1" x14ac:dyDescent="0.25"/>
    <row r="2" spans="1:9" s="3" customFormat="1" ht="33.75" customHeight="1" x14ac:dyDescent="0.25">
      <c r="B2" s="8" t="s">
        <v>149</v>
      </c>
      <c r="H2" s="31" t="s">
        <v>0</v>
      </c>
    </row>
    <row r="3" spans="1:9" x14ac:dyDescent="0.25">
      <c r="B3" s="3"/>
      <c r="C3" s="3"/>
      <c r="D3" s="3"/>
      <c r="E3" s="32"/>
      <c r="F3" s="32"/>
      <c r="G3" s="32"/>
      <c r="H3" s="32"/>
      <c r="I3" s="3"/>
    </row>
    <row r="4" spans="1:9" s="3" customFormat="1" ht="35.25" customHeight="1" x14ac:dyDescent="0.25">
      <c r="C4" s="16" t="s">
        <v>142</v>
      </c>
      <c r="D4" s="36"/>
      <c r="E4" s="36"/>
      <c r="F4" s="36"/>
      <c r="G4" s="36"/>
      <c r="H4" s="36"/>
    </row>
    <row r="5" spans="1:9" ht="7.5" customHeight="1" x14ac:dyDescent="0.25">
      <c r="B5" s="3"/>
      <c r="C5" s="3"/>
      <c r="D5" s="3"/>
      <c r="E5" s="3"/>
      <c r="F5" s="3"/>
      <c r="G5" s="3"/>
      <c r="H5" s="3"/>
      <c r="I5" s="3"/>
    </row>
    <row r="6" spans="1:9" ht="37.5" customHeight="1" x14ac:dyDescent="0.25">
      <c r="B6" s="21" t="s">
        <v>143</v>
      </c>
      <c r="C6" s="21" t="s">
        <v>144</v>
      </c>
      <c r="D6" s="21" t="s">
        <v>145</v>
      </c>
      <c r="E6" s="22" t="s">
        <v>146</v>
      </c>
      <c r="F6" s="21" t="s">
        <v>147</v>
      </c>
      <c r="G6" s="23" t="s">
        <v>148</v>
      </c>
      <c r="H6" s="3"/>
    </row>
    <row r="7" spans="1:9" ht="21" customHeight="1" x14ac:dyDescent="0.25">
      <c r="A7" s="33"/>
      <c r="B7" s="17">
        <v>59085</v>
      </c>
      <c r="C7" s="17">
        <v>8174</v>
      </c>
      <c r="D7" s="18">
        <v>76761</v>
      </c>
      <c r="E7" s="18">
        <f>SUM(HistoricalCosts[[#This Row],[Materials]:[Assembly]])</f>
        <v>144020</v>
      </c>
      <c r="F7" s="18">
        <v>48592</v>
      </c>
      <c r="G7" s="18">
        <f>SUM(HistoricalCosts[[#This Row],[Production Total]:[Shipping]])</f>
        <v>192612</v>
      </c>
      <c r="H7" s="3"/>
    </row>
    <row r="8" spans="1:9" ht="21" customHeight="1" x14ac:dyDescent="0.25">
      <c r="A8" s="33"/>
      <c r="B8" s="17">
        <v>58716</v>
      </c>
      <c r="C8" s="17">
        <v>8728</v>
      </c>
      <c r="D8" s="18">
        <v>79737</v>
      </c>
      <c r="E8" s="18">
        <f>SUM(HistoricalCosts[[#This Row],[Materials]:[Assembly]])</f>
        <v>147181</v>
      </c>
      <c r="F8" s="18">
        <v>32765</v>
      </c>
      <c r="G8" s="18">
        <f>SUM(HistoricalCosts[[#This Row],[Production Total]:[Shipping]])</f>
        <v>179946</v>
      </c>
      <c r="H8" s="3"/>
    </row>
    <row r="9" spans="1:9" ht="21" customHeight="1" x14ac:dyDescent="0.25">
      <c r="A9" s="33"/>
      <c r="B9" s="17">
        <v>55524</v>
      </c>
      <c r="C9" s="17">
        <v>8634</v>
      </c>
      <c r="D9" s="18">
        <v>78607</v>
      </c>
      <c r="E9" s="18">
        <f>SUM(HistoricalCosts[[#This Row],[Materials]:[Assembly]])</f>
        <v>142765</v>
      </c>
      <c r="F9" s="18">
        <v>45987</v>
      </c>
      <c r="G9" s="18">
        <f>SUM(HistoricalCosts[[#This Row],[Production Total]:[Shipping]])</f>
        <v>188752</v>
      </c>
      <c r="H9" s="3"/>
    </row>
    <row r="10" spans="1:9" ht="21" customHeight="1" x14ac:dyDescent="0.25">
      <c r="A10" s="33"/>
      <c r="B10" s="17">
        <v>51987</v>
      </c>
      <c r="C10" s="17">
        <v>8048</v>
      </c>
      <c r="D10" s="18">
        <v>70451</v>
      </c>
      <c r="E10" s="18">
        <f>SUM(HistoricalCosts[[#This Row],[Materials]:[Assembly]])</f>
        <v>130486</v>
      </c>
      <c r="F10" s="18">
        <v>38543</v>
      </c>
      <c r="G10" s="18">
        <f>SUM(HistoricalCosts[[#This Row],[Production Total]:[Shipping]])</f>
        <v>169029</v>
      </c>
      <c r="H10" s="3"/>
    </row>
    <row r="11" spans="1:9" ht="21" customHeight="1" x14ac:dyDescent="0.25">
      <c r="A11" s="33"/>
      <c r="B11" s="17">
        <v>51776</v>
      </c>
      <c r="C11" s="17">
        <v>8598</v>
      </c>
      <c r="D11" s="18">
        <v>74014</v>
      </c>
      <c r="E11" s="18">
        <f>SUM(HistoricalCosts[[#This Row],[Materials]:[Assembly]])</f>
        <v>134388</v>
      </c>
      <c r="F11" s="18">
        <v>22178</v>
      </c>
      <c r="G11" s="18">
        <f>SUM(HistoricalCosts[[#This Row],[Production Total]:[Shipping]])</f>
        <v>156566</v>
      </c>
      <c r="H11" s="3"/>
    </row>
    <row r="12" spans="1:9" ht="21" customHeight="1" x14ac:dyDescent="0.25">
      <c r="A12" s="33"/>
      <c r="B12" s="17">
        <v>51365</v>
      </c>
      <c r="C12" s="17">
        <v>8808</v>
      </c>
      <c r="D12" s="18">
        <v>77195</v>
      </c>
      <c r="E12" s="18">
        <f>SUM(HistoricalCosts[[#This Row],[Materials]:[Assembly]])</f>
        <v>137368</v>
      </c>
      <c r="F12" s="18">
        <v>52985</v>
      </c>
      <c r="G12" s="18">
        <f>SUM(HistoricalCosts[[#This Row],[Production Total]:[Shipping]])</f>
        <v>190353</v>
      </c>
      <c r="H12" s="3"/>
    </row>
    <row r="13" spans="1:9" ht="21" customHeight="1" x14ac:dyDescent="0.25">
      <c r="A13" s="33"/>
      <c r="B13" s="17">
        <v>51091</v>
      </c>
      <c r="C13" s="17">
        <v>8934</v>
      </c>
      <c r="D13" s="18">
        <v>76130</v>
      </c>
      <c r="E13" s="18">
        <f>SUM(HistoricalCosts[[#This Row],[Materials]:[Assembly]])</f>
        <v>136155</v>
      </c>
      <c r="F13" s="18">
        <v>28765</v>
      </c>
      <c r="G13" s="18">
        <f>SUM(HistoricalCosts[[#This Row],[Production Total]:[Shipping]])</f>
        <v>164920</v>
      </c>
      <c r="H13" s="6"/>
    </row>
    <row r="14" spans="1:9" ht="21" customHeight="1" x14ac:dyDescent="0.25">
      <c r="A14" s="33"/>
      <c r="B14" s="17">
        <v>31879</v>
      </c>
      <c r="C14" s="17">
        <v>8240</v>
      </c>
      <c r="D14" s="18">
        <v>90938</v>
      </c>
      <c r="E14" s="18">
        <f>SUM(HistoricalCosts[[#This Row],[Materials]:[Assembly]])</f>
        <v>131057</v>
      </c>
      <c r="F14" s="18">
        <v>17739</v>
      </c>
      <c r="G14" s="18">
        <f>SUM(HistoricalCosts[[#This Row],[Production Total]:[Shipping]])</f>
        <v>148796</v>
      </c>
      <c r="H14" s="3"/>
    </row>
    <row r="15" spans="1:9" ht="21" customHeight="1" x14ac:dyDescent="0.25">
      <c r="A15" s="33"/>
      <c r="B15" s="17">
        <v>31676</v>
      </c>
      <c r="C15" s="17">
        <v>8948</v>
      </c>
      <c r="D15" s="18">
        <v>94245</v>
      </c>
      <c r="E15" s="18">
        <f>SUM(HistoricalCosts[[#This Row],[Materials]:[Assembly]])</f>
        <v>134869</v>
      </c>
      <c r="F15" s="18">
        <v>23228</v>
      </c>
      <c r="G15" s="18">
        <f>SUM(HistoricalCosts[[#This Row],[Production Total]:[Shipping]])</f>
        <v>158097</v>
      </c>
      <c r="H15" s="3"/>
    </row>
    <row r="16" spans="1:9" ht="21" customHeight="1" x14ac:dyDescent="0.25">
      <c r="A16" s="33"/>
      <c r="B16" s="17">
        <v>31595</v>
      </c>
      <c r="C16" s="17">
        <v>8489</v>
      </c>
      <c r="D16" s="18">
        <v>81864</v>
      </c>
      <c r="E16" s="18">
        <f>SUM(HistoricalCosts[[#This Row],[Materials]:[Assembly]])</f>
        <v>121948</v>
      </c>
      <c r="F16" s="18">
        <v>22570</v>
      </c>
      <c r="G16" s="18">
        <f>SUM(HistoricalCosts[[#This Row],[Production Total]:[Shipping]])</f>
        <v>144518</v>
      </c>
      <c r="H16" s="3"/>
    </row>
    <row r="17" spans="1:7" ht="21" customHeight="1" x14ac:dyDescent="0.25">
      <c r="A17" s="33"/>
      <c r="B17" s="17">
        <v>31310</v>
      </c>
      <c r="C17" s="17">
        <v>8607</v>
      </c>
      <c r="D17" s="18">
        <v>87495</v>
      </c>
      <c r="E17" s="18">
        <f>SUM(HistoricalCosts[[#This Row],[Materials]:[Assembly]])</f>
        <v>127412</v>
      </c>
      <c r="F17" s="18">
        <v>22313</v>
      </c>
      <c r="G17" s="18">
        <f>SUM(HistoricalCosts[[#This Row],[Production Total]:[Shipping]])</f>
        <v>149725</v>
      </c>
    </row>
    <row r="18" spans="1:7" ht="21" customHeight="1" x14ac:dyDescent="0.25">
      <c r="A18" s="33"/>
      <c r="B18" s="17">
        <v>31009</v>
      </c>
      <c r="C18" s="17">
        <v>8013</v>
      </c>
      <c r="D18" s="18">
        <v>99366</v>
      </c>
      <c r="E18" s="18">
        <f>SUM(HistoricalCosts[[#This Row],[Materials]:[Assembly]])</f>
        <v>138388</v>
      </c>
      <c r="F18" s="18">
        <v>18654</v>
      </c>
      <c r="G18" s="18">
        <f>SUM(HistoricalCosts[[#This Row],[Production Total]:[Shipping]])</f>
        <v>157042</v>
      </c>
    </row>
    <row r="19" spans="1:7" ht="21" customHeight="1" x14ac:dyDescent="0.25">
      <c r="A19" s="33"/>
      <c r="B19" s="17">
        <v>30948</v>
      </c>
      <c r="C19" s="17">
        <v>8194</v>
      </c>
      <c r="D19" s="18">
        <v>83246</v>
      </c>
      <c r="E19" s="18">
        <f>SUM(HistoricalCosts[[#This Row],[Materials]:[Assembly]])</f>
        <v>122388</v>
      </c>
      <c r="F19" s="18">
        <v>26079</v>
      </c>
      <c r="G19" s="18">
        <f>SUM(HistoricalCosts[[#This Row],[Production Total]:[Shipping]])</f>
        <v>148467</v>
      </c>
    </row>
    <row r="20" spans="1:7" ht="21" customHeight="1" x14ac:dyDescent="0.25">
      <c r="A20" s="33"/>
      <c r="B20" s="17">
        <v>30614</v>
      </c>
      <c r="C20" s="17">
        <v>8090</v>
      </c>
      <c r="D20" s="18">
        <v>95859</v>
      </c>
      <c r="E20" s="18">
        <f>SUM(HistoricalCosts[[#This Row],[Materials]:[Assembly]])</f>
        <v>134563</v>
      </c>
      <c r="F20" s="18">
        <v>28816</v>
      </c>
      <c r="G20" s="18">
        <f>SUM(HistoricalCosts[[#This Row],[Production Total]:[Shipping]])</f>
        <v>163379</v>
      </c>
    </row>
    <row r="21" spans="1:7" ht="21" customHeight="1" x14ac:dyDescent="0.25">
      <c r="A21" s="33"/>
      <c r="B21" s="17">
        <v>29799</v>
      </c>
      <c r="C21" s="17">
        <v>8730</v>
      </c>
      <c r="D21" s="18">
        <v>95105</v>
      </c>
      <c r="E21" s="18">
        <f>SUM(HistoricalCosts[[#This Row],[Materials]:[Assembly]])</f>
        <v>133634</v>
      </c>
      <c r="F21" s="18">
        <v>19569</v>
      </c>
      <c r="G21" s="18">
        <f>SUM(HistoricalCosts[[#This Row],[Production Total]:[Shipping]])</f>
        <v>153203</v>
      </c>
    </row>
    <row r="22" spans="1:7" ht="21" customHeight="1" x14ac:dyDescent="0.25">
      <c r="A22" s="33"/>
      <c r="B22" s="17">
        <v>29583</v>
      </c>
      <c r="C22" s="17">
        <v>8937</v>
      </c>
      <c r="D22" s="18">
        <v>70359</v>
      </c>
      <c r="E22" s="18">
        <f>SUM(HistoricalCosts[[#This Row],[Materials]:[Assembly]])</f>
        <v>108879</v>
      </c>
      <c r="F22" s="18">
        <v>12292</v>
      </c>
      <c r="G22" s="18">
        <f>SUM(HistoricalCosts[[#This Row],[Production Total]:[Shipping]])</f>
        <v>121171</v>
      </c>
    </row>
    <row r="23" spans="1:7" ht="21" customHeight="1" x14ac:dyDescent="0.25">
      <c r="A23" s="33"/>
      <c r="B23" s="17">
        <v>29287</v>
      </c>
      <c r="C23" s="17">
        <v>8326</v>
      </c>
      <c r="D23" s="18">
        <v>80645</v>
      </c>
      <c r="E23" s="18">
        <f>SUM(HistoricalCosts[[#This Row],[Materials]:[Assembly]])</f>
        <v>118258</v>
      </c>
      <c r="F23" s="18">
        <v>24597</v>
      </c>
      <c r="G23" s="18">
        <f>SUM(HistoricalCosts[[#This Row],[Production Total]:[Shipping]])</f>
        <v>142855</v>
      </c>
    </row>
    <row r="24" spans="1:7" ht="21" customHeight="1" x14ac:dyDescent="0.25">
      <c r="A24" s="33"/>
      <c r="B24" s="17">
        <v>29237</v>
      </c>
      <c r="C24" s="17">
        <v>8392</v>
      </c>
      <c r="D24" s="18">
        <v>85483</v>
      </c>
      <c r="E24" s="18">
        <f>SUM(HistoricalCosts[[#This Row],[Materials]:[Assembly]])</f>
        <v>123112</v>
      </c>
      <c r="F24" s="18">
        <v>20484</v>
      </c>
      <c r="G24" s="18">
        <f>SUM(HistoricalCosts[[#This Row],[Production Total]:[Shipping]])</f>
        <v>143596</v>
      </c>
    </row>
    <row r="25" spans="1:7" ht="21" customHeight="1" x14ac:dyDescent="0.25">
      <c r="A25" s="33"/>
      <c r="B25" s="17">
        <v>29228</v>
      </c>
      <c r="C25" s="17">
        <v>8527</v>
      </c>
      <c r="D25" s="18">
        <v>84604</v>
      </c>
      <c r="E25" s="18">
        <f>SUM(HistoricalCosts[[#This Row],[Materials]:[Assembly]])</f>
        <v>122359</v>
      </c>
      <c r="F25" s="18">
        <v>21398</v>
      </c>
      <c r="G25" s="18">
        <f>SUM(HistoricalCosts[[#This Row],[Production Total]:[Shipping]])</f>
        <v>143757</v>
      </c>
    </row>
    <row r="26" spans="1:7" ht="21" customHeight="1" x14ac:dyDescent="0.25">
      <c r="A26" s="33"/>
      <c r="B26" s="17">
        <v>29226</v>
      </c>
      <c r="C26" s="17">
        <v>8240</v>
      </c>
      <c r="D26" s="18">
        <v>76633</v>
      </c>
      <c r="E26" s="18">
        <f>SUM(HistoricalCosts[[#This Row],[Materials]:[Assembly]])</f>
        <v>114099</v>
      </c>
      <c r="F26" s="18">
        <v>14998</v>
      </c>
      <c r="G26" s="18">
        <f>SUM(HistoricalCosts[[#This Row],[Production Total]:[Shipping]])</f>
        <v>129097</v>
      </c>
    </row>
    <row r="27" spans="1:7" ht="21" customHeight="1" x14ac:dyDescent="0.25">
      <c r="A27" s="33"/>
      <c r="B27" s="17">
        <v>29206</v>
      </c>
      <c r="C27" s="17">
        <v>8707</v>
      </c>
      <c r="D27" s="18">
        <v>70486</v>
      </c>
      <c r="E27" s="18">
        <f>SUM(HistoricalCosts[[#This Row],[Materials]:[Assembly]])</f>
        <v>108399</v>
      </c>
      <c r="F27" s="18">
        <v>16987</v>
      </c>
      <c r="G27" s="18">
        <f>SUM(HistoricalCosts[[#This Row],[Production Total]:[Shipping]])</f>
        <v>125386</v>
      </c>
    </row>
    <row r="28" spans="1:7" ht="21" customHeight="1" x14ac:dyDescent="0.25">
      <c r="A28" s="33"/>
      <c r="B28" s="17">
        <v>28962</v>
      </c>
      <c r="C28" s="17">
        <v>8303</v>
      </c>
      <c r="D28" s="18">
        <v>90819</v>
      </c>
      <c r="E28" s="18">
        <f>SUM(HistoricalCosts[[#This Row],[Materials]:[Assembly]])</f>
        <v>128084</v>
      </c>
      <c r="F28" s="18">
        <v>16824</v>
      </c>
      <c r="G28" s="18">
        <f>SUM(HistoricalCosts[[#This Row],[Production Total]:[Shipping]])</f>
        <v>144908</v>
      </c>
    </row>
    <row r="29" spans="1:7" ht="21" customHeight="1" x14ac:dyDescent="0.25">
      <c r="A29" s="33"/>
      <c r="B29" s="17">
        <v>28011</v>
      </c>
      <c r="C29" s="17">
        <v>8118</v>
      </c>
      <c r="D29" s="18">
        <v>78192</v>
      </c>
      <c r="E29" s="18">
        <f>SUM(HistoricalCosts[[#This Row],[Materials]:[Assembly]])</f>
        <v>114321</v>
      </c>
      <c r="F29" s="18">
        <v>14969</v>
      </c>
      <c r="G29" s="18">
        <f>SUM(HistoricalCosts[[#This Row],[Production Total]:[Shipping]])</f>
        <v>129290</v>
      </c>
    </row>
    <row r="30" spans="1:7" ht="21" customHeight="1" x14ac:dyDescent="0.25">
      <c r="A30" s="33"/>
      <c r="B30" s="17">
        <v>27395</v>
      </c>
      <c r="C30" s="17">
        <v>8013</v>
      </c>
      <c r="D30" s="18">
        <v>78218</v>
      </c>
      <c r="E30" s="18">
        <f>SUM(HistoricalCosts[[#This Row],[Materials]:[Assembly]])</f>
        <v>113626</v>
      </c>
      <c r="F30" s="18">
        <v>13835</v>
      </c>
      <c r="G30" s="18">
        <f>SUM(HistoricalCosts[[#This Row],[Production Total]:[Shipping]])</f>
        <v>127461</v>
      </c>
    </row>
    <row r="31" spans="1:7" ht="21" customHeight="1" x14ac:dyDescent="0.25">
      <c r="A31" s="33"/>
      <c r="B31" s="17">
        <v>26519</v>
      </c>
      <c r="C31" s="17">
        <v>8927</v>
      </c>
      <c r="D31" s="18">
        <v>70489</v>
      </c>
      <c r="E31" s="18">
        <f>SUM(HistoricalCosts[[#This Row],[Materials]:[Assembly]])</f>
        <v>105935</v>
      </c>
      <c r="F31" s="18">
        <v>13011</v>
      </c>
      <c r="G31" s="18">
        <f>SUM(HistoricalCosts[[#This Row],[Production Total]:[Shipping]])</f>
        <v>118946</v>
      </c>
    </row>
    <row r="32" spans="1:7" ht="21" customHeight="1" x14ac:dyDescent="0.25">
      <c r="A32" s="33"/>
      <c r="B32" s="17">
        <v>25537</v>
      </c>
      <c r="C32" s="17">
        <v>8689</v>
      </c>
      <c r="D32" s="18">
        <v>70926</v>
      </c>
      <c r="E32" s="18">
        <f>SUM(HistoricalCosts[[#This Row],[Materials]:[Assembly]])</f>
        <v>105152</v>
      </c>
      <c r="F32" s="18">
        <v>12249</v>
      </c>
      <c r="G32" s="18">
        <f>SUM(HistoricalCosts[[#This Row],[Production Total]:[Shipping]])</f>
        <v>117401</v>
      </c>
    </row>
    <row r="33" spans="1:7" ht="21" customHeight="1" x14ac:dyDescent="0.25">
      <c r="A33" s="33"/>
      <c r="B33" s="17">
        <v>25466</v>
      </c>
      <c r="C33" s="17">
        <v>8245</v>
      </c>
      <c r="D33" s="18">
        <v>71732</v>
      </c>
      <c r="E33" s="18">
        <f>SUM(HistoricalCosts[[#This Row],[Materials]:[Assembly]])</f>
        <v>105443</v>
      </c>
      <c r="F33" s="18">
        <v>13986</v>
      </c>
      <c r="G33" s="18">
        <f>SUM(HistoricalCosts[[#This Row],[Production Total]:[Shipping]])</f>
        <v>119429</v>
      </c>
    </row>
    <row r="34" spans="1:7" ht="21" customHeight="1" x14ac:dyDescent="0.25">
      <c r="A34" s="33"/>
      <c r="B34" s="17">
        <v>25280</v>
      </c>
      <c r="C34" s="17">
        <v>8130</v>
      </c>
      <c r="D34" s="18">
        <v>71684</v>
      </c>
      <c r="E34" s="18">
        <f>SUM(HistoricalCosts[[#This Row],[Materials]:[Assembly]])</f>
        <v>105094</v>
      </c>
      <c r="F34" s="18">
        <v>12866</v>
      </c>
      <c r="G34" s="18">
        <f>SUM(HistoricalCosts[[#This Row],[Production Total]:[Shipping]])</f>
        <v>117960</v>
      </c>
    </row>
    <row r="35" spans="1:7" ht="21" customHeight="1" x14ac:dyDescent="0.25">
      <c r="A35" s="33"/>
      <c r="B35" s="17">
        <v>25145</v>
      </c>
      <c r="C35" s="17">
        <v>8713</v>
      </c>
      <c r="D35" s="18">
        <v>73297</v>
      </c>
      <c r="E35" s="18">
        <f>SUM(HistoricalCosts[[#This Row],[Materials]:[Assembly]])</f>
        <v>107155</v>
      </c>
      <c r="F35" s="18">
        <v>13033</v>
      </c>
      <c r="G35" s="18">
        <f>SUM(HistoricalCosts[[#This Row],[Production Total]:[Shipping]])</f>
        <v>120188</v>
      </c>
    </row>
    <row r="36" spans="1:7" ht="21" customHeight="1" x14ac:dyDescent="0.25">
      <c r="A36" s="33"/>
      <c r="B36" s="17">
        <v>25093</v>
      </c>
      <c r="C36" s="17">
        <v>8735</v>
      </c>
      <c r="D36" s="18">
        <v>72140</v>
      </c>
      <c r="E36" s="18">
        <f>SUM(HistoricalCosts[[#This Row],[Materials]:[Assembly]])</f>
        <v>105968</v>
      </c>
      <c r="F36" s="18">
        <v>14461</v>
      </c>
      <c r="G36" s="18">
        <f>SUM(HistoricalCosts[[#This Row],[Production Total]:[Shipping]])</f>
        <v>120429</v>
      </c>
    </row>
    <row r="37" spans="1:7" ht="21" customHeight="1" x14ac:dyDescent="0.25">
      <c r="A37" s="33"/>
      <c r="B37" s="17">
        <v>24680</v>
      </c>
      <c r="C37" s="17">
        <v>8768</v>
      </c>
      <c r="D37" s="18">
        <v>73681</v>
      </c>
      <c r="E37" s="18">
        <f>SUM(HistoricalCosts[[#This Row],[Materials]:[Assembly]])</f>
        <v>107129</v>
      </c>
      <c r="F37" s="18">
        <v>19432</v>
      </c>
      <c r="G37" s="18">
        <f>SUM(HistoricalCosts[[#This Row],[Production Total]:[Shipping]])</f>
        <v>126561</v>
      </c>
    </row>
    <row r="38" spans="1:7" ht="21" customHeight="1" x14ac:dyDescent="0.25">
      <c r="A38" s="33"/>
      <c r="B38" s="17">
        <v>23044</v>
      </c>
      <c r="C38" s="17">
        <v>8471</v>
      </c>
      <c r="D38" s="18">
        <v>78721</v>
      </c>
      <c r="E38" s="18">
        <f>SUM(HistoricalCosts[[#This Row],[Materials]:[Assembly]])</f>
        <v>110236</v>
      </c>
      <c r="F38" s="18">
        <v>13132</v>
      </c>
      <c r="G38" s="18">
        <f>SUM(HistoricalCosts[[#This Row],[Production Total]:[Shipping]])</f>
        <v>123368</v>
      </c>
    </row>
    <row r="39" spans="1:7" ht="21" customHeight="1" x14ac:dyDescent="0.25">
      <c r="A39" s="33"/>
      <c r="B39" s="17">
        <v>21170</v>
      </c>
      <c r="C39" s="17">
        <v>8966</v>
      </c>
      <c r="D39" s="18">
        <v>78980</v>
      </c>
      <c r="E39" s="18">
        <f>SUM(HistoricalCosts[[#This Row],[Materials]:[Assembly]])</f>
        <v>109116</v>
      </c>
      <c r="F39" s="18">
        <v>12886</v>
      </c>
      <c r="G39" s="18">
        <f>SUM(HistoricalCosts[[#This Row],[Production Total]:[Shipping]])</f>
        <v>122002</v>
      </c>
    </row>
    <row r="40" spans="1:7" ht="21" customHeight="1" x14ac:dyDescent="0.25">
      <c r="A40" s="33"/>
      <c r="B40" s="17">
        <v>20856</v>
      </c>
      <c r="C40" s="17">
        <v>8205</v>
      </c>
      <c r="D40" s="18">
        <v>71024</v>
      </c>
      <c r="E40" s="18">
        <f>SUM(HistoricalCosts[[#This Row],[Materials]:[Assembly]])</f>
        <v>100085</v>
      </c>
      <c r="F40" s="18">
        <v>12973</v>
      </c>
      <c r="G40" s="18">
        <f>SUM(HistoricalCosts[[#This Row],[Production Total]:[Shipping]])</f>
        <v>113058</v>
      </c>
    </row>
    <row r="41" spans="1:7" ht="21" customHeight="1" x14ac:dyDescent="0.25">
      <c r="A41" s="33"/>
      <c r="B41" s="17">
        <v>20644</v>
      </c>
      <c r="C41" s="17">
        <v>8286</v>
      </c>
      <c r="D41" s="18">
        <v>75964</v>
      </c>
      <c r="E41" s="18">
        <f>SUM(HistoricalCosts[[#This Row],[Materials]:[Assembly]])</f>
        <v>104894</v>
      </c>
      <c r="F41" s="18">
        <v>15345</v>
      </c>
      <c r="G41" s="18">
        <f>SUM(HistoricalCosts[[#This Row],[Production Total]:[Shipping]])</f>
        <v>120239</v>
      </c>
    </row>
    <row r="42" spans="1:7" ht="21" customHeight="1" x14ac:dyDescent="0.25">
      <c r="A42" s="33"/>
      <c r="B42" s="17">
        <v>20592</v>
      </c>
      <c r="C42" s="17">
        <v>8161</v>
      </c>
      <c r="D42" s="18">
        <v>74524</v>
      </c>
      <c r="E42" s="18">
        <f>SUM(HistoricalCosts[[#This Row],[Materials]:[Assembly]])</f>
        <v>103277</v>
      </c>
      <c r="F42" s="18">
        <v>13622</v>
      </c>
      <c r="G42" s="18">
        <f>SUM(HistoricalCosts[[#This Row],[Production Total]:[Shipping]])</f>
        <v>116899</v>
      </c>
    </row>
    <row r="43" spans="1:7" ht="21" customHeight="1" x14ac:dyDescent="0.25">
      <c r="B43" s="34">
        <f>SUBTOTAL(109,HistoricalCosts[Materials])</f>
        <v>1172535</v>
      </c>
      <c r="C43" s="35">
        <f>SUBTOTAL(109,HistoricalCosts[Printing])</f>
        <v>305094</v>
      </c>
      <c r="D43" s="34">
        <f>SUBTOTAL(109,HistoricalCosts[Assembly])</f>
        <v>2859614</v>
      </c>
      <c r="E43" s="34">
        <f>SUBTOTAL(109,HistoricalCosts[Production Total])</f>
        <v>4337243</v>
      </c>
      <c r="F43" s="34">
        <f>SUBTOTAL(109,HistoricalCosts[Shipping])</f>
        <v>772163</v>
      </c>
      <c r="G43" s="34">
        <f>SUBTOTAL(109,HistoricalCosts[Package Total])</f>
        <v>5109406</v>
      </c>
    </row>
  </sheetData>
  <mergeCells count="1">
    <mergeCell ref="D4:H4"/>
  </mergeCells>
  <conditionalFormatting sqref="G7:G42">
    <cfRule type="iconSet" priority="1">
      <iconSet iconSet="5ArrowsGray">
        <cfvo type="percent" val="0"/>
        <cfvo type="percent" val="20"/>
        <cfvo type="percent" val="40"/>
        <cfvo type="percent" val="60"/>
        <cfvo type="percent" val="80"/>
      </iconSet>
    </cfRule>
  </conditionalFormatting>
  <hyperlinks>
    <hyperlink ref="H2" location="Menu!A1" tooltip="Click to view Menu" display="Return to Menu"/>
  </hyperlinks>
  <pageMargins left="0.7" right="0.7" top="0.75" bottom="0.75" header="0.3" footer="0.3"/>
  <pageSetup orientation="portrait" r:id="rId1"/>
  <tableParts count="1">
    <tablePart r:id="rId2"/>
  </tableParts>
  <extLst>
    <ext xmlns:x14="http://schemas.microsoft.com/office/spreadsheetml/2009/9/main" uri="{05C60535-1F16-4fd2-B633-F4F36F0B64E0}">
      <x14:sparklineGroups xmlns:xm="http://schemas.microsoft.com/office/excel/2006/main">
        <x14:sparklineGroup manualMax="0" manualMin="0" displayEmptyCellsAs="gap" markers="1" high="1" low="1">
          <x14:colorSeries theme="5" tint="0.59999389629810485"/>
          <x14:colorNegative rgb="FFFFC7CE"/>
          <x14:colorAxis rgb="FF000000"/>
          <x14:colorMarkers theme="5" tint="0.39997558519241921"/>
          <x14:colorFirst rgb="FFFFDC47"/>
          <x14:colorLast rgb="FFFFEB9C"/>
          <x14:colorHigh theme="7"/>
          <x14:colorLow theme="4"/>
          <x14:sparklines>
            <x14:sparkline>
              <xm:f>'Concurrent Projects Data'!G7:G42</xm:f>
              <xm:sqref>D4</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L31"/>
  <sheetViews>
    <sheetView showGridLines="0" zoomScaleNormal="100" workbookViewId="0">
      <selection activeCell="B2" sqref="B2"/>
    </sheetView>
  </sheetViews>
  <sheetFormatPr defaultRowHeight="15" x14ac:dyDescent="0.25"/>
  <cols>
    <col min="1" max="1" width="17.625" style="3" customWidth="1"/>
    <col min="2" max="2" width="28" customWidth="1"/>
    <col min="3" max="3" width="13" customWidth="1"/>
    <col min="4" max="6" width="14.875" customWidth="1"/>
    <col min="7" max="7" width="12.75" customWidth="1"/>
    <col min="8" max="8" width="3.375" customWidth="1"/>
    <col min="9" max="9" width="10.75" customWidth="1"/>
    <col min="10" max="11" width="9.5" customWidth="1"/>
    <col min="12" max="12" width="11" customWidth="1"/>
    <col min="13" max="13" width="9.75" customWidth="1"/>
    <col min="14" max="17" width="8.625" customWidth="1"/>
  </cols>
  <sheetData>
    <row r="1" spans="2:12" s="3" customFormat="1" ht="21" customHeight="1" x14ac:dyDescent="0.25"/>
    <row r="2" spans="2:12" ht="33.75" customHeight="1" x14ac:dyDescent="0.25">
      <c r="B2" s="7" t="s">
        <v>150</v>
      </c>
      <c r="C2" s="3"/>
      <c r="D2" s="3"/>
      <c r="E2" s="3"/>
      <c r="F2" s="3"/>
      <c r="G2" s="37" t="s">
        <v>0</v>
      </c>
      <c r="H2" s="37"/>
      <c r="I2" s="37"/>
      <c r="J2" s="37" t="s">
        <v>1</v>
      </c>
      <c r="K2" s="37"/>
      <c r="L2" s="37"/>
    </row>
    <row r="3" spans="2:12" ht="18.75" customHeight="1" x14ac:dyDescent="0.25">
      <c r="B3" s="3"/>
      <c r="C3" s="3"/>
      <c r="D3" s="3"/>
      <c r="E3" s="3"/>
      <c r="F3" s="3"/>
      <c r="G3" s="3"/>
      <c r="H3" s="3"/>
      <c r="I3" s="3"/>
      <c r="J3" s="3"/>
      <c r="K3" s="3"/>
      <c r="L3" s="3"/>
    </row>
    <row r="4" spans="2:12" ht="19.5" customHeight="1" x14ac:dyDescent="0.25">
      <c r="B4" s="3"/>
      <c r="C4" s="3"/>
      <c r="D4" s="3"/>
      <c r="E4" s="3"/>
      <c r="F4" s="3"/>
      <c r="G4" s="3"/>
      <c r="H4" s="3"/>
      <c r="I4" s="3"/>
      <c r="J4" s="3"/>
      <c r="K4" s="3"/>
      <c r="L4" s="3"/>
    </row>
    <row r="6" spans="2:12" x14ac:dyDescent="0.25">
      <c r="B6" s="3"/>
      <c r="C6" s="3"/>
      <c r="D6" s="3"/>
      <c r="E6" s="3"/>
      <c r="F6" s="3"/>
      <c r="G6" s="3"/>
      <c r="H6" s="3"/>
      <c r="I6" s="4" t="s">
        <v>2</v>
      </c>
      <c r="J6" s="3"/>
      <c r="K6" s="3"/>
      <c r="L6" s="3"/>
    </row>
    <row r="7" spans="2:12" x14ac:dyDescent="0.25">
      <c r="B7" s="3"/>
      <c r="C7" s="3"/>
      <c r="D7" s="3"/>
      <c r="E7" s="3"/>
      <c r="F7" s="3"/>
      <c r="G7" s="3"/>
      <c r="H7" s="3"/>
      <c r="I7" s="3"/>
      <c r="J7" s="27" t="s">
        <v>3</v>
      </c>
      <c r="K7" s="27" t="s">
        <v>4</v>
      </c>
      <c r="L7" s="27" t="s">
        <v>5</v>
      </c>
    </row>
    <row r="8" spans="2:12" ht="21" customHeight="1" x14ac:dyDescent="0.25">
      <c r="B8" s="3"/>
      <c r="C8" s="3"/>
      <c r="D8" s="3"/>
      <c r="E8" s="3"/>
      <c r="F8" s="3"/>
      <c r="G8" s="3"/>
      <c r="H8" s="3"/>
      <c r="I8" s="26" t="s">
        <v>6</v>
      </c>
      <c r="J8" s="19">
        <v>7</v>
      </c>
      <c r="K8" s="19">
        <v>1</v>
      </c>
      <c r="L8" s="19">
        <v>8</v>
      </c>
    </row>
    <row r="9" spans="2:12" ht="21" customHeight="1" x14ac:dyDescent="0.25">
      <c r="B9" s="3"/>
      <c r="C9" s="3"/>
      <c r="D9" s="3"/>
      <c r="E9" s="3"/>
      <c r="F9" s="3"/>
      <c r="G9" s="3"/>
      <c r="H9" s="3"/>
      <c r="I9" s="26" t="s">
        <v>5</v>
      </c>
      <c r="J9" s="19">
        <v>7</v>
      </c>
      <c r="K9" s="19">
        <v>1</v>
      </c>
      <c r="L9" s="19">
        <v>8</v>
      </c>
    </row>
    <row r="10" spans="2:12" ht="21" customHeight="1" x14ac:dyDescent="0.25">
      <c r="B10" s="3"/>
      <c r="C10" s="3"/>
      <c r="D10" s="3"/>
      <c r="E10" s="3"/>
      <c r="F10" s="3"/>
      <c r="G10" s="3"/>
      <c r="H10" s="3"/>
      <c r="I10" s="3"/>
      <c r="J10" s="3"/>
      <c r="K10" s="3"/>
      <c r="L10" s="3"/>
    </row>
    <row r="11" spans="2:12" ht="21" customHeight="1" x14ac:dyDescent="0.25">
      <c r="B11" s="3"/>
      <c r="C11" s="3"/>
      <c r="D11" s="3"/>
      <c r="E11" s="3"/>
      <c r="F11" s="3"/>
      <c r="G11" s="3"/>
      <c r="H11" s="3"/>
      <c r="I11" s="3"/>
      <c r="J11" s="3"/>
      <c r="K11" s="3"/>
      <c r="L11" s="3"/>
    </row>
    <row r="12" spans="2:12" ht="21" customHeight="1" x14ac:dyDescent="0.25">
      <c r="B12" s="3"/>
      <c r="C12" s="3"/>
      <c r="D12" s="3"/>
      <c r="E12" s="3"/>
      <c r="F12" s="3"/>
      <c r="G12" s="3"/>
      <c r="H12" s="3"/>
      <c r="I12" s="3"/>
      <c r="J12" s="3"/>
      <c r="K12" s="3"/>
      <c r="L12" s="3"/>
    </row>
    <row r="13" spans="2:12" ht="21" customHeight="1" x14ac:dyDescent="0.25">
      <c r="B13" s="3"/>
      <c r="C13" s="3"/>
      <c r="D13" s="3"/>
      <c r="E13" s="3"/>
      <c r="F13" s="3"/>
      <c r="G13" s="3"/>
      <c r="H13" s="3"/>
      <c r="I13" s="3"/>
      <c r="J13" s="3"/>
      <c r="K13" s="3"/>
      <c r="L13" s="3"/>
    </row>
    <row r="14" spans="2:12" ht="21" customHeight="1" x14ac:dyDescent="0.25">
      <c r="B14" s="3"/>
      <c r="C14" s="3"/>
      <c r="D14" s="3"/>
      <c r="E14" s="3"/>
      <c r="F14" s="3"/>
      <c r="G14" s="3"/>
      <c r="H14" s="3"/>
      <c r="I14" s="3"/>
      <c r="J14" s="3"/>
      <c r="K14" s="3"/>
      <c r="L14" s="3"/>
    </row>
    <row r="25" spans="4:11" x14ac:dyDescent="0.25">
      <c r="D25" s="5"/>
      <c r="E25" s="5"/>
      <c r="F25" s="5"/>
      <c r="G25" s="5"/>
      <c r="H25" s="5"/>
      <c r="I25" s="5"/>
      <c r="J25" s="5"/>
      <c r="K25" s="5"/>
    </row>
    <row r="26" spans="4:11" x14ac:dyDescent="0.25">
      <c r="D26" s="3"/>
      <c r="E26" s="3"/>
      <c r="F26" s="3"/>
      <c r="G26" s="3"/>
      <c r="H26" s="3"/>
      <c r="I26" s="3"/>
      <c r="J26" s="1"/>
      <c r="K26" s="1"/>
    </row>
    <row r="27" spans="4:11" x14ac:dyDescent="0.25">
      <c r="D27" s="3"/>
      <c r="E27" s="3"/>
      <c r="F27" s="3"/>
      <c r="G27" s="3"/>
      <c r="H27" s="3"/>
      <c r="I27" s="3"/>
      <c r="J27" s="1"/>
      <c r="K27" s="1"/>
    </row>
    <row r="28" spans="4:11" x14ac:dyDescent="0.25">
      <c r="D28" s="3"/>
      <c r="E28" s="3"/>
      <c r="F28" s="3"/>
      <c r="G28" s="3"/>
      <c r="H28" s="3"/>
      <c r="I28" s="3"/>
      <c r="J28" s="1"/>
      <c r="K28" s="1"/>
    </row>
    <row r="29" spans="4:11" x14ac:dyDescent="0.25">
      <c r="D29" s="3"/>
      <c r="E29" s="3"/>
      <c r="F29" s="3"/>
      <c r="G29" s="3"/>
      <c r="H29" s="3"/>
      <c r="I29" s="3"/>
      <c r="J29" s="1"/>
      <c r="K29" s="1"/>
    </row>
    <row r="30" spans="4:11" x14ac:dyDescent="0.25">
      <c r="D30" s="3"/>
      <c r="E30" s="3"/>
      <c r="F30" s="3"/>
      <c r="G30" s="3"/>
      <c r="H30" s="3"/>
      <c r="I30" s="3"/>
      <c r="J30" s="1"/>
      <c r="K30" s="1"/>
    </row>
    <row r="31" spans="4:11" x14ac:dyDescent="0.25">
      <c r="D31" s="3"/>
      <c r="E31" s="3"/>
      <c r="F31" s="3"/>
      <c r="G31" s="3"/>
      <c r="H31" s="3"/>
      <c r="I31" s="3"/>
      <c r="J31" s="1"/>
      <c r="K31" s="1"/>
    </row>
  </sheetData>
  <mergeCells count="2">
    <mergeCell ref="J2:L2"/>
    <mergeCell ref="G2:I2"/>
  </mergeCells>
  <conditionalFormatting pivot="1" sqref="L8">
    <cfRule type="dataBar" priority="1">
      <dataBar>
        <cfvo type="min"/>
        <cfvo type="max"/>
        <color theme="8" tint="0.59999389629810485"/>
      </dataBar>
      <extLst>
        <ext xmlns:x14="http://schemas.microsoft.com/office/spreadsheetml/2009/9/main" uri="{B025F937-C7B1-47D3-B67F-A62EFF666E3E}">
          <x14:id>{2B27DE22-4E77-4AE4-93FC-AC50B157665B}</x14:id>
        </ext>
      </extLst>
    </cfRule>
  </conditionalFormatting>
  <hyperlinks>
    <hyperlink ref="J2" location="PackageDescriptions" tooltip="Click to view package descriptions" display="Package Descriptions"/>
    <hyperlink ref="G2" location="Menu!A1" tooltip="Click to view Menu" display="Return to Menu"/>
    <hyperlink ref="J2:L2" location="'Other Project Information'!A1" tooltip="Click to view package descriptions" display="PACKAGE DESCRIPTIONS"/>
  </hyperlink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2B27DE22-4E77-4AE4-93FC-AC50B157665B}">
            <x14:dataBar minLength="0" maxLength="100" gradient="0">
              <x14:cfvo type="autoMin"/>
              <x14:cfvo type="autoMax"/>
              <x14:negativeFillColor rgb="FFFF0000"/>
              <x14:axisColor rgb="FF000000"/>
            </x14:dataBar>
          </x14:cfRule>
          <xm:sqref>L8</xm:sqref>
        </x14:conditionalFormatting>
      </x14:conditionalFormatting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H37"/>
  <sheetViews>
    <sheetView showGridLines="0" workbookViewId="0"/>
  </sheetViews>
  <sheetFormatPr defaultRowHeight="15" x14ac:dyDescent="0.25"/>
  <cols>
    <col min="1" max="1" width="17.625" customWidth="1"/>
    <col min="2" max="8" width="18.375" customWidth="1"/>
    <col min="10" max="10" width="8"/>
    <col min="11" max="11" width="11.25" customWidth="1"/>
    <col min="12" max="12" width="15.125" customWidth="1"/>
  </cols>
  <sheetData>
    <row r="1" spans="2:8" s="3" customFormat="1" ht="21" customHeight="1" x14ac:dyDescent="0.25"/>
    <row r="2" spans="2:8" ht="33.75" customHeight="1" x14ac:dyDescent="0.25">
      <c r="B2" s="8" t="s">
        <v>7</v>
      </c>
      <c r="C2" s="3"/>
      <c r="D2" s="3"/>
      <c r="E2" s="3"/>
      <c r="F2" s="3"/>
      <c r="G2" s="3"/>
      <c r="H2" s="3"/>
    </row>
    <row r="3" spans="2:8" ht="34.5" customHeight="1" x14ac:dyDescent="0.25">
      <c r="B3" s="38" t="s">
        <v>8</v>
      </c>
      <c r="C3" s="38"/>
      <c r="D3" s="38"/>
      <c r="E3" s="38"/>
      <c r="F3" s="38"/>
      <c r="G3" s="38"/>
      <c r="H3" s="38"/>
    </row>
    <row r="5" spans="2:8" ht="24" customHeight="1" x14ac:dyDescent="0.25">
      <c r="B5" s="10" t="s">
        <v>9</v>
      </c>
      <c r="C5" s="3"/>
      <c r="D5" s="3"/>
      <c r="E5" s="3"/>
      <c r="F5" s="3"/>
      <c r="G5" s="3"/>
      <c r="H5" s="3"/>
    </row>
    <row r="6" spans="2:8" ht="24.75" customHeight="1" x14ac:dyDescent="0.25">
      <c r="B6" s="3"/>
      <c r="C6" s="29" t="s">
        <v>5</v>
      </c>
      <c r="D6" s="3"/>
      <c r="E6" s="3"/>
      <c r="F6" s="3"/>
      <c r="G6" s="3"/>
      <c r="H6" s="3"/>
    </row>
    <row r="7" spans="2:8" ht="18" customHeight="1" x14ac:dyDescent="0.25">
      <c r="B7" s="28" t="s">
        <v>10</v>
      </c>
      <c r="C7" s="11">
        <v>3</v>
      </c>
      <c r="D7" s="3"/>
      <c r="E7" s="3"/>
      <c r="F7" s="3"/>
      <c r="G7" s="3"/>
      <c r="H7" s="3"/>
    </row>
    <row r="8" spans="2:8" ht="18" customHeight="1" x14ac:dyDescent="0.25">
      <c r="B8" s="28" t="s">
        <v>11</v>
      </c>
      <c r="C8" s="11">
        <v>5</v>
      </c>
      <c r="D8" s="3"/>
      <c r="E8" s="3"/>
      <c r="F8" s="3"/>
      <c r="G8" s="3"/>
      <c r="H8" s="3"/>
    </row>
    <row r="9" spans="2:8" ht="18" customHeight="1" x14ac:dyDescent="0.25">
      <c r="B9" s="28" t="s">
        <v>5</v>
      </c>
      <c r="C9" s="11">
        <v>8</v>
      </c>
      <c r="D9" s="3"/>
      <c r="E9" s="3"/>
      <c r="F9" s="3"/>
      <c r="G9" s="3"/>
      <c r="H9" s="3"/>
    </row>
    <row r="10" spans="2:8" ht="18" customHeight="1" x14ac:dyDescent="0.25">
      <c r="B10" s="3"/>
      <c r="C10" s="3"/>
      <c r="D10" s="3"/>
      <c r="E10" s="3"/>
      <c r="F10" s="3"/>
      <c r="G10" s="3"/>
      <c r="H10" s="3"/>
    </row>
    <row r="11" spans="2:8" ht="18" customHeight="1" x14ac:dyDescent="0.25">
      <c r="B11" s="3"/>
      <c r="C11" s="3"/>
      <c r="D11" s="3"/>
      <c r="E11" s="3"/>
      <c r="F11" s="3"/>
      <c r="G11" s="3"/>
      <c r="H11" s="3"/>
    </row>
    <row r="12" spans="2:8" ht="18" customHeight="1" x14ac:dyDescent="0.25">
      <c r="B12" s="3"/>
      <c r="C12" s="3"/>
      <c r="D12" s="3"/>
      <c r="E12" s="3"/>
      <c r="F12" s="3"/>
      <c r="G12" s="3"/>
      <c r="H12" s="3"/>
    </row>
    <row r="14" spans="2:8" ht="25.5" customHeight="1" x14ac:dyDescent="0.25">
      <c r="B14" s="10" t="s">
        <v>12</v>
      </c>
      <c r="C14" s="3"/>
      <c r="D14" s="3"/>
      <c r="E14" s="3"/>
      <c r="F14" s="3"/>
      <c r="G14" s="3"/>
      <c r="H14" s="3"/>
    </row>
    <row r="15" spans="2:8" x14ac:dyDescent="0.25">
      <c r="B15" s="4" t="s">
        <v>2</v>
      </c>
      <c r="C15" s="3"/>
      <c r="D15" s="5"/>
      <c r="E15" s="3"/>
      <c r="F15" s="3"/>
      <c r="G15" s="3"/>
      <c r="H15" s="3"/>
    </row>
    <row r="16" spans="2:8" ht="15.75" x14ac:dyDescent="0.25">
      <c r="B16" s="3"/>
      <c r="C16" s="30" t="s">
        <v>13</v>
      </c>
      <c r="D16" s="30" t="s">
        <v>5</v>
      </c>
      <c r="E16" s="3"/>
      <c r="F16" s="3"/>
      <c r="G16" s="3"/>
      <c r="H16" s="3"/>
    </row>
    <row r="17" spans="2:8" ht="18" customHeight="1" x14ac:dyDescent="0.25">
      <c r="B17" s="28" t="s">
        <v>14</v>
      </c>
      <c r="C17" s="11">
        <v>1</v>
      </c>
      <c r="D17" s="11">
        <v>1</v>
      </c>
      <c r="E17" s="3"/>
      <c r="F17" s="3"/>
      <c r="G17" s="3"/>
      <c r="H17" s="3"/>
    </row>
    <row r="18" spans="2:8" ht="18" customHeight="1" x14ac:dyDescent="0.25">
      <c r="B18" s="28" t="s">
        <v>15</v>
      </c>
      <c r="C18" s="11">
        <v>2</v>
      </c>
      <c r="D18" s="11">
        <v>2</v>
      </c>
      <c r="E18" s="3"/>
      <c r="F18" s="3"/>
      <c r="G18" s="3"/>
      <c r="H18" s="3"/>
    </row>
    <row r="19" spans="2:8" ht="18" customHeight="1" x14ac:dyDescent="0.25">
      <c r="B19" s="28" t="s">
        <v>16</v>
      </c>
      <c r="C19" s="11">
        <v>2</v>
      </c>
      <c r="D19" s="11">
        <v>2</v>
      </c>
      <c r="E19" s="3"/>
      <c r="F19" s="3"/>
      <c r="G19" s="3"/>
      <c r="H19" s="3"/>
    </row>
    <row r="20" spans="2:8" ht="18" customHeight="1" x14ac:dyDescent="0.25">
      <c r="B20" s="28" t="s">
        <v>17</v>
      </c>
      <c r="C20" s="11">
        <v>3</v>
      </c>
      <c r="D20" s="11">
        <v>3</v>
      </c>
      <c r="E20" s="3"/>
      <c r="F20" s="3"/>
      <c r="G20" s="3"/>
      <c r="H20" s="3"/>
    </row>
    <row r="21" spans="2:8" ht="18" customHeight="1" x14ac:dyDescent="0.25">
      <c r="B21" s="28" t="s">
        <v>5</v>
      </c>
      <c r="C21" s="11">
        <v>8</v>
      </c>
      <c r="D21" s="11">
        <v>8</v>
      </c>
      <c r="E21" s="3"/>
      <c r="F21" s="3"/>
      <c r="G21" s="3"/>
      <c r="H21" s="3"/>
    </row>
    <row r="22" spans="2:8" ht="18" customHeight="1" x14ac:dyDescent="0.25">
      <c r="B22" s="3"/>
      <c r="C22" s="3"/>
      <c r="D22" s="3"/>
      <c r="E22" s="3"/>
      <c r="F22" s="3"/>
      <c r="G22" s="3"/>
      <c r="H22" s="3"/>
    </row>
    <row r="23" spans="2:8" ht="18" customHeight="1" x14ac:dyDescent="0.25">
      <c r="B23" s="3"/>
      <c r="C23" s="3"/>
      <c r="D23" s="3"/>
      <c r="E23" s="3"/>
      <c r="F23" s="3"/>
      <c r="G23" s="3"/>
      <c r="H23" s="3"/>
    </row>
    <row r="24" spans="2:8" ht="18" customHeight="1" x14ac:dyDescent="0.25">
      <c r="B24" s="3"/>
      <c r="C24" s="3"/>
      <c r="D24" s="3"/>
      <c r="E24" s="3"/>
      <c r="F24" s="3"/>
      <c r="G24" s="3"/>
      <c r="H24" s="3"/>
    </row>
    <row r="26" spans="2:8" x14ac:dyDescent="0.25">
      <c r="B26" s="3"/>
      <c r="C26" s="3"/>
      <c r="D26" s="3"/>
      <c r="E26" s="3"/>
      <c r="F26" s="3"/>
      <c r="G26" s="3"/>
      <c r="H26" s="3"/>
    </row>
    <row r="27" spans="2:8" ht="19.5" x14ac:dyDescent="0.3">
      <c r="B27" s="9" t="s">
        <v>18</v>
      </c>
      <c r="C27" s="3"/>
      <c r="D27" s="3"/>
      <c r="E27" s="3"/>
      <c r="F27" s="3"/>
      <c r="G27" s="3"/>
      <c r="H27" s="3"/>
    </row>
    <row r="28" spans="2:8" x14ac:dyDescent="0.25">
      <c r="B28" s="4" t="s">
        <v>2</v>
      </c>
      <c r="C28" s="3"/>
      <c r="D28" s="3"/>
      <c r="E28" s="3"/>
      <c r="F28" s="3"/>
      <c r="G28" s="3"/>
      <c r="H28" s="3"/>
    </row>
    <row r="29" spans="2:8" ht="15.75" x14ac:dyDescent="0.25">
      <c r="B29" s="3"/>
      <c r="C29" s="30" t="s">
        <v>13</v>
      </c>
      <c r="D29" s="30" t="s">
        <v>5</v>
      </c>
      <c r="E29" s="3"/>
      <c r="F29" s="3"/>
      <c r="G29" s="3"/>
      <c r="H29" s="3"/>
    </row>
    <row r="30" spans="2:8" ht="18" customHeight="1" x14ac:dyDescent="0.25">
      <c r="B30" s="28" t="s">
        <v>14</v>
      </c>
      <c r="C30" s="11">
        <v>3</v>
      </c>
      <c r="D30" s="11">
        <v>3</v>
      </c>
      <c r="E30" s="3"/>
      <c r="F30" s="3"/>
      <c r="G30" s="3"/>
      <c r="H30" s="3"/>
    </row>
    <row r="31" spans="2:8" ht="18" customHeight="1" x14ac:dyDescent="0.25">
      <c r="B31" s="28" t="s">
        <v>15</v>
      </c>
      <c r="C31" s="11">
        <v>2</v>
      </c>
      <c r="D31" s="11">
        <v>2</v>
      </c>
      <c r="E31" s="3"/>
      <c r="F31" s="3"/>
      <c r="G31" s="3"/>
      <c r="H31" s="3"/>
    </row>
    <row r="32" spans="2:8" ht="18" customHeight="1" x14ac:dyDescent="0.25">
      <c r="B32" s="28" t="s">
        <v>16</v>
      </c>
      <c r="C32" s="11">
        <v>2</v>
      </c>
      <c r="D32" s="11">
        <v>2</v>
      </c>
      <c r="E32" s="3"/>
      <c r="F32" s="3"/>
      <c r="G32" s="3"/>
      <c r="H32" s="3"/>
    </row>
    <row r="33" spans="2:8" ht="18" customHeight="1" x14ac:dyDescent="0.25">
      <c r="B33" s="28" t="s">
        <v>19</v>
      </c>
      <c r="C33" s="11">
        <v>1</v>
      </c>
      <c r="D33" s="11">
        <v>1</v>
      </c>
      <c r="E33" s="3"/>
      <c r="F33" s="3"/>
      <c r="G33" s="3"/>
      <c r="H33" s="3"/>
    </row>
    <row r="34" spans="2:8" ht="18" customHeight="1" x14ac:dyDescent="0.25">
      <c r="B34" s="28" t="s">
        <v>5</v>
      </c>
      <c r="C34" s="11">
        <v>8</v>
      </c>
      <c r="D34" s="11">
        <v>8</v>
      </c>
      <c r="E34" s="3"/>
      <c r="F34" s="3"/>
      <c r="G34" s="3"/>
      <c r="H34" s="3"/>
    </row>
    <row r="35" spans="2:8" ht="18" customHeight="1" x14ac:dyDescent="0.25">
      <c r="B35" s="3"/>
      <c r="C35" s="3"/>
      <c r="D35" s="3"/>
      <c r="E35" s="3"/>
      <c r="F35" s="3"/>
      <c r="G35" s="3"/>
      <c r="H35" s="3"/>
    </row>
    <row r="36" spans="2:8" ht="18" customHeight="1" x14ac:dyDescent="0.25">
      <c r="B36" s="3"/>
      <c r="C36" s="3"/>
      <c r="D36" s="3"/>
      <c r="E36" s="3"/>
      <c r="F36" s="3"/>
      <c r="G36" s="3"/>
      <c r="H36" s="3"/>
    </row>
    <row r="37" spans="2:8" ht="18" customHeight="1" x14ac:dyDescent="0.25">
      <c r="B37" s="3"/>
      <c r="C37" s="3"/>
      <c r="D37" s="3"/>
      <c r="E37" s="3"/>
      <c r="F37" s="3"/>
      <c r="G37" s="3"/>
      <c r="H37" s="3"/>
    </row>
  </sheetData>
  <mergeCells count="1">
    <mergeCell ref="B3:H3"/>
  </mergeCells>
  <conditionalFormatting pivot="1" sqref="C7:C8">
    <cfRule type="dataBar" priority="1">
      <dataBar>
        <cfvo type="min"/>
        <cfvo type="max"/>
        <color theme="8" tint="0.59999389629810485"/>
      </dataBar>
      <extLst>
        <ext xmlns:x14="http://schemas.microsoft.com/office/spreadsheetml/2009/9/main" uri="{B025F937-C7B1-47D3-B67F-A62EFF666E3E}">
          <x14:id>{4D34EA4D-80E3-4460-A4D4-73BD5997CCDB}</x14:id>
        </ext>
      </extLst>
    </cfRule>
  </conditionalFormatting>
  <pageMargins left="0.7" right="0.7" top="0.75" bottom="0.75" header="0.3" footer="0.3"/>
  <pageSetup orientation="portrait" r:id="rId4"/>
  <extLst>
    <ext xmlns:x14="http://schemas.microsoft.com/office/spreadsheetml/2009/9/main" uri="{78C0D931-6437-407d-A8EE-F0AAD7539E65}">
      <x14:conditionalFormattings>
        <x14:conditionalFormatting xmlns:xm="http://schemas.microsoft.com/office/excel/2006/main" pivot="1">
          <x14:cfRule type="dataBar" id="{4D34EA4D-80E3-4460-A4D4-73BD5997CCDB}">
            <x14:dataBar minLength="0" maxLength="100" gradient="0">
              <x14:cfvo type="autoMin"/>
              <x14:cfvo type="autoMax"/>
              <x14:negativeFillColor rgb="FFFF0000"/>
              <x14:axisColor indexed="18" tint="0.75783562730796228"/>
            </x14:dataBar>
          </x14:cfRule>
          <xm:sqref>C7:C8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I105"/>
  <sheetViews>
    <sheetView showGridLines="0" workbookViewId="0"/>
  </sheetViews>
  <sheetFormatPr defaultRowHeight="15" x14ac:dyDescent="0.25"/>
  <cols>
    <col min="1" max="1" width="17.625" style="3" customWidth="1"/>
    <col min="2" max="2" width="27.25" customWidth="1"/>
    <col min="3" max="3" width="18.375" customWidth="1"/>
    <col min="4" max="4" width="10.5" customWidth="1"/>
    <col min="5" max="5" width="14.375" customWidth="1"/>
    <col min="6" max="6" width="17.75" customWidth="1"/>
    <col min="7" max="7" width="12.75" customWidth="1"/>
    <col min="8" max="8" width="14.375" customWidth="1"/>
    <col min="9" max="9" width="16.875" customWidth="1"/>
    <col min="10" max="10" width="15.625" customWidth="1"/>
    <col min="11" max="11" width="14.625" customWidth="1"/>
  </cols>
  <sheetData>
    <row r="1" spans="2:9" s="3" customFormat="1" ht="21" customHeight="1" x14ac:dyDescent="0.25"/>
    <row r="2" spans="2:9" ht="33.75" customHeight="1" x14ac:dyDescent="0.25">
      <c r="B2" s="2" t="s">
        <v>20</v>
      </c>
      <c r="C2" s="3"/>
      <c r="D2" s="3"/>
      <c r="E2" s="3"/>
      <c r="F2" s="3"/>
      <c r="G2" s="3"/>
      <c r="H2" s="3"/>
      <c r="I2" s="31" t="s">
        <v>0</v>
      </c>
    </row>
    <row r="3" spans="2:9" s="3" customFormat="1" ht="23.25" customHeight="1" x14ac:dyDescent="0.25">
      <c r="I3" s="31"/>
    </row>
    <row r="4" spans="2:9" ht="37.5" customHeight="1" x14ac:dyDescent="0.25">
      <c r="B4" s="3"/>
      <c r="C4" s="24" t="s">
        <v>21</v>
      </c>
      <c r="D4" s="25" t="s">
        <v>22</v>
      </c>
      <c r="E4" s="24" t="s">
        <v>23</v>
      </c>
      <c r="F4" s="20" t="s">
        <v>24</v>
      </c>
      <c r="G4" s="25" t="s">
        <v>25</v>
      </c>
      <c r="H4" s="25" t="s">
        <v>26</v>
      </c>
      <c r="I4" s="25" t="s">
        <v>27</v>
      </c>
    </row>
    <row r="5" spans="2:9" ht="21" customHeight="1" x14ac:dyDescent="0.25">
      <c r="B5" s="3"/>
      <c r="C5" s="12" t="s">
        <v>28</v>
      </c>
      <c r="D5" s="14" t="s">
        <v>6</v>
      </c>
      <c r="E5" s="14" t="s">
        <v>4</v>
      </c>
      <c r="F5" s="15" t="s">
        <v>29</v>
      </c>
      <c r="G5" s="14" t="s">
        <v>11</v>
      </c>
      <c r="H5" s="14" t="s">
        <v>16</v>
      </c>
      <c r="I5" s="14" t="s">
        <v>14</v>
      </c>
    </row>
    <row r="6" spans="2:9" ht="21" customHeight="1" x14ac:dyDescent="0.25">
      <c r="B6" s="3"/>
      <c r="C6" s="12" t="s">
        <v>30</v>
      </c>
      <c r="D6" s="14" t="s">
        <v>31</v>
      </c>
      <c r="E6" s="14" t="s">
        <v>3</v>
      </c>
      <c r="F6" s="14" t="s">
        <v>13</v>
      </c>
      <c r="G6" s="14" t="s">
        <v>10</v>
      </c>
      <c r="H6" s="14" t="s">
        <v>14</v>
      </c>
      <c r="I6" s="14" t="s">
        <v>14</v>
      </c>
    </row>
    <row r="7" spans="2:9" ht="21" customHeight="1" x14ac:dyDescent="0.25">
      <c r="B7" s="3"/>
      <c r="C7" s="12" t="s">
        <v>32</v>
      </c>
      <c r="D7" s="14" t="s">
        <v>31</v>
      </c>
      <c r="E7" s="14" t="s">
        <v>3</v>
      </c>
      <c r="F7" s="15" t="s">
        <v>13</v>
      </c>
      <c r="G7" s="14" t="s">
        <v>10</v>
      </c>
      <c r="H7" s="14" t="s">
        <v>15</v>
      </c>
      <c r="I7" s="14" t="s">
        <v>14</v>
      </c>
    </row>
    <row r="8" spans="2:9" ht="21" customHeight="1" x14ac:dyDescent="0.25">
      <c r="B8" s="3"/>
      <c r="C8" s="12" t="s">
        <v>33</v>
      </c>
      <c r="D8" s="14" t="s">
        <v>34</v>
      </c>
      <c r="E8" s="14" t="s">
        <v>4</v>
      </c>
      <c r="F8" s="15" t="s">
        <v>13</v>
      </c>
      <c r="G8" s="14" t="s">
        <v>35</v>
      </c>
      <c r="H8" s="14" t="s">
        <v>14</v>
      </c>
      <c r="I8" s="14" t="s">
        <v>16</v>
      </c>
    </row>
    <row r="9" spans="2:9" ht="21" customHeight="1" x14ac:dyDescent="0.25">
      <c r="B9" s="3"/>
      <c r="C9" s="12" t="s">
        <v>36</v>
      </c>
      <c r="D9" s="14" t="s">
        <v>37</v>
      </c>
      <c r="E9" s="14" t="s">
        <v>3</v>
      </c>
      <c r="F9" s="15" t="s">
        <v>13</v>
      </c>
      <c r="G9" s="14" t="s">
        <v>10</v>
      </c>
      <c r="H9" s="14" t="s">
        <v>17</v>
      </c>
      <c r="I9" s="14" t="s">
        <v>14</v>
      </c>
    </row>
    <row r="10" spans="2:9" ht="21" customHeight="1" x14ac:dyDescent="0.25">
      <c r="B10" s="3"/>
      <c r="C10" s="12" t="s">
        <v>38</v>
      </c>
      <c r="D10" s="14" t="s">
        <v>31</v>
      </c>
      <c r="E10" s="14" t="s">
        <v>3</v>
      </c>
      <c r="F10" s="14" t="s">
        <v>39</v>
      </c>
      <c r="G10" s="14" t="s">
        <v>10</v>
      </c>
      <c r="H10" s="14" t="s">
        <v>19</v>
      </c>
      <c r="I10" s="14" t="s">
        <v>17</v>
      </c>
    </row>
    <row r="11" spans="2:9" ht="21" customHeight="1" x14ac:dyDescent="0.25">
      <c r="B11" s="3"/>
      <c r="C11" s="12" t="s">
        <v>40</v>
      </c>
      <c r="D11" s="14" t="s">
        <v>37</v>
      </c>
      <c r="E11" s="14" t="s">
        <v>3</v>
      </c>
      <c r="F11" s="14" t="s">
        <v>39</v>
      </c>
      <c r="G11" s="14" t="s">
        <v>10</v>
      </c>
      <c r="H11" s="14" t="s">
        <v>41</v>
      </c>
      <c r="I11" s="14" t="s">
        <v>19</v>
      </c>
    </row>
    <row r="12" spans="2:9" ht="21" customHeight="1" x14ac:dyDescent="0.25">
      <c r="B12" s="3"/>
      <c r="C12" s="12" t="s">
        <v>42</v>
      </c>
      <c r="D12" s="14" t="s">
        <v>34</v>
      </c>
      <c r="E12" s="14" t="s">
        <v>3</v>
      </c>
      <c r="F12" s="15" t="s">
        <v>29</v>
      </c>
      <c r="G12" s="14" t="s">
        <v>43</v>
      </c>
      <c r="H12" s="14" t="s">
        <v>17</v>
      </c>
      <c r="I12" s="14" t="s">
        <v>41</v>
      </c>
    </row>
    <row r="13" spans="2:9" ht="21" customHeight="1" x14ac:dyDescent="0.25">
      <c r="B13" s="3"/>
      <c r="C13" s="12" t="s">
        <v>44</v>
      </c>
      <c r="D13" s="14" t="s">
        <v>37</v>
      </c>
      <c r="E13" s="14" t="s">
        <v>4</v>
      </c>
      <c r="F13" s="15" t="s">
        <v>29</v>
      </c>
      <c r="G13" s="14" t="s">
        <v>10</v>
      </c>
      <c r="H13" s="14" t="s">
        <v>19</v>
      </c>
      <c r="I13" s="14" t="s">
        <v>19</v>
      </c>
    </row>
    <row r="14" spans="2:9" ht="21" customHeight="1" x14ac:dyDescent="0.25">
      <c r="B14" s="3"/>
      <c r="C14" s="12" t="s">
        <v>45</v>
      </c>
      <c r="D14" s="14" t="s">
        <v>6</v>
      </c>
      <c r="E14" s="14" t="s">
        <v>3</v>
      </c>
      <c r="F14" s="14" t="s">
        <v>13</v>
      </c>
      <c r="G14" s="14" t="s">
        <v>10</v>
      </c>
      <c r="H14" s="14" t="s">
        <v>17</v>
      </c>
      <c r="I14" s="14" t="s">
        <v>15</v>
      </c>
    </row>
    <row r="15" spans="2:9" ht="21" customHeight="1" x14ac:dyDescent="0.25">
      <c r="B15" s="3"/>
      <c r="C15" s="12" t="s">
        <v>46</v>
      </c>
      <c r="D15" s="14" t="s">
        <v>31</v>
      </c>
      <c r="E15" s="14" t="s">
        <v>4</v>
      </c>
      <c r="F15" s="14" t="s">
        <v>13</v>
      </c>
      <c r="G15" s="14" t="s">
        <v>43</v>
      </c>
      <c r="H15" s="14" t="s">
        <v>17</v>
      </c>
      <c r="I15" s="14" t="s">
        <v>19</v>
      </c>
    </row>
    <row r="16" spans="2:9" ht="21" customHeight="1" x14ac:dyDescent="0.25">
      <c r="B16" s="3"/>
      <c r="C16" s="12" t="s">
        <v>47</v>
      </c>
      <c r="D16" s="14" t="s">
        <v>48</v>
      </c>
      <c r="E16" s="14" t="s">
        <v>4</v>
      </c>
      <c r="F16" s="14" t="s">
        <v>49</v>
      </c>
      <c r="G16" s="14" t="s">
        <v>35</v>
      </c>
      <c r="H16" s="14" t="s">
        <v>17</v>
      </c>
      <c r="I16" s="14" t="s">
        <v>41</v>
      </c>
    </row>
    <row r="17" spans="3:9" ht="21" customHeight="1" x14ac:dyDescent="0.25">
      <c r="C17" s="12" t="s">
        <v>50</v>
      </c>
      <c r="D17" s="14" t="s">
        <v>37</v>
      </c>
      <c r="E17" s="14" t="s">
        <v>4</v>
      </c>
      <c r="F17" s="14" t="s">
        <v>39</v>
      </c>
      <c r="G17" s="14" t="s">
        <v>51</v>
      </c>
      <c r="H17" s="14" t="s">
        <v>17</v>
      </c>
      <c r="I17" s="14" t="s">
        <v>17</v>
      </c>
    </row>
    <row r="18" spans="3:9" ht="21" customHeight="1" x14ac:dyDescent="0.25">
      <c r="C18" s="12" t="s">
        <v>52</v>
      </c>
      <c r="D18" s="14" t="s">
        <v>37</v>
      </c>
      <c r="E18" s="14" t="s">
        <v>4</v>
      </c>
      <c r="F18" s="15" t="s">
        <v>13</v>
      </c>
      <c r="G18" s="14" t="s">
        <v>10</v>
      </c>
      <c r="H18" s="14" t="s">
        <v>17</v>
      </c>
      <c r="I18" s="14" t="s">
        <v>16</v>
      </c>
    </row>
    <row r="19" spans="3:9" ht="21" customHeight="1" x14ac:dyDescent="0.25">
      <c r="C19" s="12" t="s">
        <v>53</v>
      </c>
      <c r="D19" s="14" t="s">
        <v>37</v>
      </c>
      <c r="E19" s="14" t="s">
        <v>3</v>
      </c>
      <c r="F19" s="14" t="s">
        <v>39</v>
      </c>
      <c r="G19" s="14" t="s">
        <v>43</v>
      </c>
      <c r="H19" s="14" t="s">
        <v>41</v>
      </c>
      <c r="I19" s="14" t="s">
        <v>17</v>
      </c>
    </row>
    <row r="20" spans="3:9" ht="21" customHeight="1" x14ac:dyDescent="0.25">
      <c r="C20" s="12" t="s">
        <v>54</v>
      </c>
      <c r="D20" s="14" t="s">
        <v>55</v>
      </c>
      <c r="E20" s="14" t="s">
        <v>4</v>
      </c>
      <c r="F20" s="15" t="s">
        <v>13</v>
      </c>
      <c r="G20" s="14" t="s">
        <v>35</v>
      </c>
      <c r="H20" s="14" t="s">
        <v>41</v>
      </c>
      <c r="I20" s="14" t="s">
        <v>41</v>
      </c>
    </row>
    <row r="21" spans="3:9" ht="21" customHeight="1" x14ac:dyDescent="0.25">
      <c r="C21" s="12" t="s">
        <v>56</v>
      </c>
      <c r="D21" s="14" t="s">
        <v>55</v>
      </c>
      <c r="E21" s="14" t="s">
        <v>4</v>
      </c>
      <c r="F21" s="15" t="s">
        <v>49</v>
      </c>
      <c r="G21" s="14" t="s">
        <v>51</v>
      </c>
      <c r="H21" s="14" t="s">
        <v>16</v>
      </c>
      <c r="I21" s="14" t="s">
        <v>14</v>
      </c>
    </row>
    <row r="22" spans="3:9" ht="21" customHeight="1" x14ac:dyDescent="0.25">
      <c r="C22" s="12" t="s">
        <v>57</v>
      </c>
      <c r="D22" s="14" t="s">
        <v>6</v>
      </c>
      <c r="E22" s="14" t="s">
        <v>4</v>
      </c>
      <c r="F22" s="14" t="s">
        <v>29</v>
      </c>
      <c r="G22" s="14" t="s">
        <v>10</v>
      </c>
      <c r="H22" s="14" t="s">
        <v>14</v>
      </c>
      <c r="I22" s="14" t="s">
        <v>16</v>
      </c>
    </row>
    <row r="23" spans="3:9" ht="21" customHeight="1" x14ac:dyDescent="0.25">
      <c r="C23" s="12" t="s">
        <v>58</v>
      </c>
      <c r="D23" s="14" t="s">
        <v>37</v>
      </c>
      <c r="E23" s="14" t="s">
        <v>4</v>
      </c>
      <c r="F23" s="14" t="s">
        <v>29</v>
      </c>
      <c r="G23" s="14" t="s">
        <v>10</v>
      </c>
      <c r="H23" s="14" t="s">
        <v>17</v>
      </c>
      <c r="I23" s="14" t="s">
        <v>17</v>
      </c>
    </row>
    <row r="24" spans="3:9" ht="21" customHeight="1" x14ac:dyDescent="0.25">
      <c r="C24" s="12" t="s">
        <v>59</v>
      </c>
      <c r="D24" s="14" t="s">
        <v>31</v>
      </c>
      <c r="E24" s="14" t="s">
        <v>3</v>
      </c>
      <c r="F24" s="15" t="s">
        <v>60</v>
      </c>
      <c r="G24" s="14" t="s">
        <v>10</v>
      </c>
      <c r="H24" s="14" t="s">
        <v>15</v>
      </c>
      <c r="I24" s="14" t="s">
        <v>16</v>
      </c>
    </row>
    <row r="25" spans="3:9" ht="21" customHeight="1" x14ac:dyDescent="0.25">
      <c r="C25" s="12" t="s">
        <v>61</v>
      </c>
      <c r="D25" s="14" t="s">
        <v>31</v>
      </c>
      <c r="E25" s="14" t="s">
        <v>3</v>
      </c>
      <c r="F25" s="15" t="s">
        <v>60</v>
      </c>
      <c r="G25" s="14" t="s">
        <v>10</v>
      </c>
      <c r="H25" s="14" t="s">
        <v>62</v>
      </c>
      <c r="I25" s="14" t="s">
        <v>62</v>
      </c>
    </row>
    <row r="26" spans="3:9" ht="21" customHeight="1" x14ac:dyDescent="0.25">
      <c r="C26" s="12" t="s">
        <v>63</v>
      </c>
      <c r="D26" s="14" t="s">
        <v>48</v>
      </c>
      <c r="E26" s="14" t="s">
        <v>4</v>
      </c>
      <c r="F26" s="15" t="s">
        <v>60</v>
      </c>
      <c r="G26" s="14" t="s">
        <v>51</v>
      </c>
      <c r="H26" s="14" t="s">
        <v>19</v>
      </c>
      <c r="I26" s="14" t="s">
        <v>17</v>
      </c>
    </row>
    <row r="27" spans="3:9" ht="21" customHeight="1" x14ac:dyDescent="0.25">
      <c r="C27" s="12" t="s">
        <v>64</v>
      </c>
      <c r="D27" s="14" t="s">
        <v>6</v>
      </c>
      <c r="E27" s="14" t="s">
        <v>3</v>
      </c>
      <c r="F27" s="15" t="s">
        <v>13</v>
      </c>
      <c r="G27" s="14" t="s">
        <v>11</v>
      </c>
      <c r="H27" s="14" t="s">
        <v>15</v>
      </c>
      <c r="I27" s="14" t="s">
        <v>14</v>
      </c>
    </row>
    <row r="28" spans="3:9" ht="21" customHeight="1" x14ac:dyDescent="0.25">
      <c r="C28" s="12" t="s">
        <v>65</v>
      </c>
      <c r="D28" s="14" t="s">
        <v>31</v>
      </c>
      <c r="E28" s="14" t="s">
        <v>4</v>
      </c>
      <c r="F28" s="14" t="s">
        <v>49</v>
      </c>
      <c r="G28" s="14" t="s">
        <v>10</v>
      </c>
      <c r="H28" s="14" t="s">
        <v>62</v>
      </c>
      <c r="I28" s="14" t="s">
        <v>41</v>
      </c>
    </row>
    <row r="29" spans="3:9" ht="21" customHeight="1" x14ac:dyDescent="0.25">
      <c r="C29" s="12" t="s">
        <v>66</v>
      </c>
      <c r="D29" s="14" t="s">
        <v>48</v>
      </c>
      <c r="E29" s="14" t="s">
        <v>4</v>
      </c>
      <c r="F29" s="15" t="s">
        <v>39</v>
      </c>
      <c r="G29" s="14" t="s">
        <v>10</v>
      </c>
      <c r="H29" s="14" t="s">
        <v>16</v>
      </c>
      <c r="I29" s="14" t="s">
        <v>14</v>
      </c>
    </row>
    <row r="30" spans="3:9" ht="21" customHeight="1" x14ac:dyDescent="0.25">
      <c r="C30" s="12" t="s">
        <v>67</v>
      </c>
      <c r="D30" s="14" t="s">
        <v>34</v>
      </c>
      <c r="E30" s="14" t="s">
        <v>4</v>
      </c>
      <c r="F30" s="15" t="s">
        <v>39</v>
      </c>
      <c r="G30" s="14" t="s">
        <v>35</v>
      </c>
      <c r="H30" s="14" t="s">
        <v>14</v>
      </c>
      <c r="I30" s="14" t="s">
        <v>16</v>
      </c>
    </row>
    <row r="31" spans="3:9" ht="21" customHeight="1" x14ac:dyDescent="0.25">
      <c r="C31" s="12" t="s">
        <v>68</v>
      </c>
      <c r="D31" s="14" t="s">
        <v>37</v>
      </c>
      <c r="E31" s="14" t="s">
        <v>3</v>
      </c>
      <c r="F31" s="14" t="s">
        <v>13</v>
      </c>
      <c r="G31" s="14" t="s">
        <v>10</v>
      </c>
      <c r="H31" s="14" t="s">
        <v>17</v>
      </c>
      <c r="I31" s="14" t="s">
        <v>15</v>
      </c>
    </row>
    <row r="32" spans="3:9" ht="21" customHeight="1" x14ac:dyDescent="0.25">
      <c r="C32" s="12" t="s">
        <v>69</v>
      </c>
      <c r="D32" s="14" t="s">
        <v>37</v>
      </c>
      <c r="E32" s="14" t="s">
        <v>4</v>
      </c>
      <c r="F32" s="15" t="s">
        <v>13</v>
      </c>
      <c r="G32" s="14" t="s">
        <v>10</v>
      </c>
      <c r="H32" s="14" t="s">
        <v>14</v>
      </c>
      <c r="I32" s="14" t="s">
        <v>16</v>
      </c>
    </row>
    <row r="33" spans="3:9" ht="21" customHeight="1" x14ac:dyDescent="0.25">
      <c r="C33" s="12" t="s">
        <v>70</v>
      </c>
      <c r="D33" s="14" t="s">
        <v>6</v>
      </c>
      <c r="E33" s="14" t="s">
        <v>3</v>
      </c>
      <c r="F33" s="14" t="s">
        <v>39</v>
      </c>
      <c r="G33" s="14" t="s">
        <v>11</v>
      </c>
      <c r="H33" s="14" t="s">
        <v>41</v>
      </c>
      <c r="I33" s="14" t="s">
        <v>17</v>
      </c>
    </row>
    <row r="34" spans="3:9" ht="21" customHeight="1" x14ac:dyDescent="0.25">
      <c r="C34" s="12" t="s">
        <v>71</v>
      </c>
      <c r="D34" s="14" t="s">
        <v>34</v>
      </c>
      <c r="E34" s="14" t="s">
        <v>3</v>
      </c>
      <c r="F34" s="14" t="s">
        <v>49</v>
      </c>
      <c r="G34" s="14" t="s">
        <v>10</v>
      </c>
      <c r="H34" s="14" t="s">
        <v>15</v>
      </c>
      <c r="I34" s="14" t="s">
        <v>17</v>
      </c>
    </row>
    <row r="35" spans="3:9" ht="21" customHeight="1" x14ac:dyDescent="0.25">
      <c r="C35" s="12" t="s">
        <v>72</v>
      </c>
      <c r="D35" s="14" t="s">
        <v>34</v>
      </c>
      <c r="E35" s="14" t="s">
        <v>3</v>
      </c>
      <c r="F35" s="14" t="s">
        <v>49</v>
      </c>
      <c r="G35" s="14" t="s">
        <v>10</v>
      </c>
      <c r="H35" s="14" t="s">
        <v>16</v>
      </c>
      <c r="I35" s="14" t="s">
        <v>14</v>
      </c>
    </row>
    <row r="36" spans="3:9" ht="21" customHeight="1" x14ac:dyDescent="0.25">
      <c r="C36" s="12" t="s">
        <v>73</v>
      </c>
      <c r="D36" s="14" t="s">
        <v>37</v>
      </c>
      <c r="E36" s="14" t="s">
        <v>3</v>
      </c>
      <c r="F36" s="15" t="s">
        <v>39</v>
      </c>
      <c r="G36" s="14" t="s">
        <v>10</v>
      </c>
      <c r="H36" s="14" t="s">
        <v>41</v>
      </c>
      <c r="I36" s="14" t="s">
        <v>19</v>
      </c>
    </row>
    <row r="37" spans="3:9" ht="21" customHeight="1" x14ac:dyDescent="0.25">
      <c r="C37" s="12" t="s">
        <v>74</v>
      </c>
      <c r="D37" s="14" t="s">
        <v>55</v>
      </c>
      <c r="E37" s="14" t="s">
        <v>4</v>
      </c>
      <c r="F37" s="15" t="s">
        <v>13</v>
      </c>
      <c r="G37" s="14" t="s">
        <v>10</v>
      </c>
      <c r="H37" s="14" t="s">
        <v>16</v>
      </c>
      <c r="I37" s="14" t="s">
        <v>16</v>
      </c>
    </row>
    <row r="38" spans="3:9" ht="21" customHeight="1" x14ac:dyDescent="0.25">
      <c r="C38" s="12" t="s">
        <v>75</v>
      </c>
      <c r="D38" s="14" t="s">
        <v>31</v>
      </c>
      <c r="E38" s="14" t="s">
        <v>3</v>
      </c>
      <c r="F38" s="15" t="s">
        <v>13</v>
      </c>
      <c r="G38" s="14" t="s">
        <v>10</v>
      </c>
      <c r="H38" s="14" t="s">
        <v>15</v>
      </c>
      <c r="I38" s="14" t="s">
        <v>14</v>
      </c>
    </row>
    <row r="39" spans="3:9" ht="21" customHeight="1" x14ac:dyDescent="0.25">
      <c r="C39" s="12" t="s">
        <v>76</v>
      </c>
      <c r="D39" s="14" t="s">
        <v>6</v>
      </c>
      <c r="E39" s="14" t="s">
        <v>3</v>
      </c>
      <c r="F39" s="14" t="s">
        <v>13</v>
      </c>
      <c r="G39" s="14" t="s">
        <v>11</v>
      </c>
      <c r="H39" s="14" t="s">
        <v>16</v>
      </c>
      <c r="I39" s="14" t="s">
        <v>16</v>
      </c>
    </row>
    <row r="40" spans="3:9" ht="21" customHeight="1" x14ac:dyDescent="0.25">
      <c r="C40" s="12" t="s">
        <v>77</v>
      </c>
      <c r="D40" s="14" t="s">
        <v>6</v>
      </c>
      <c r="E40" s="14" t="s">
        <v>4</v>
      </c>
      <c r="F40" s="14" t="s">
        <v>13</v>
      </c>
      <c r="G40" s="14" t="s">
        <v>11</v>
      </c>
      <c r="H40" s="14" t="s">
        <v>14</v>
      </c>
      <c r="I40" s="14" t="s">
        <v>16</v>
      </c>
    </row>
    <row r="41" spans="3:9" ht="21" customHeight="1" x14ac:dyDescent="0.25">
      <c r="C41" s="12" t="s">
        <v>78</v>
      </c>
      <c r="D41" s="14" t="s">
        <v>31</v>
      </c>
      <c r="E41" s="14" t="s">
        <v>3</v>
      </c>
      <c r="F41" s="14" t="s">
        <v>49</v>
      </c>
      <c r="G41" s="14" t="s">
        <v>10</v>
      </c>
      <c r="H41" s="14" t="s">
        <v>15</v>
      </c>
      <c r="I41" s="14" t="s">
        <v>17</v>
      </c>
    </row>
    <row r="42" spans="3:9" ht="21" customHeight="1" x14ac:dyDescent="0.25">
      <c r="C42" s="12" t="s">
        <v>79</v>
      </c>
      <c r="D42" s="14" t="s">
        <v>37</v>
      </c>
      <c r="E42" s="14" t="s">
        <v>3</v>
      </c>
      <c r="F42" s="15" t="s">
        <v>13</v>
      </c>
      <c r="G42" s="14" t="s">
        <v>11</v>
      </c>
      <c r="H42" s="14" t="s">
        <v>14</v>
      </c>
      <c r="I42" s="14" t="s">
        <v>16</v>
      </c>
    </row>
    <row r="43" spans="3:9" ht="21" customHeight="1" x14ac:dyDescent="0.25">
      <c r="C43" s="12" t="s">
        <v>80</v>
      </c>
      <c r="D43" s="14" t="s">
        <v>55</v>
      </c>
      <c r="E43" s="14" t="s">
        <v>4</v>
      </c>
      <c r="F43" s="15" t="s">
        <v>13</v>
      </c>
      <c r="G43" s="14" t="s">
        <v>11</v>
      </c>
      <c r="H43" s="14" t="s">
        <v>17</v>
      </c>
      <c r="I43" s="14" t="s">
        <v>15</v>
      </c>
    </row>
    <row r="44" spans="3:9" ht="21" customHeight="1" x14ac:dyDescent="0.25">
      <c r="C44" s="12" t="s">
        <v>81</v>
      </c>
      <c r="D44" s="14" t="s">
        <v>31</v>
      </c>
      <c r="E44" s="14" t="s">
        <v>4</v>
      </c>
      <c r="F44" s="15" t="s">
        <v>29</v>
      </c>
      <c r="G44" s="14" t="s">
        <v>10</v>
      </c>
      <c r="H44" s="14" t="s">
        <v>14</v>
      </c>
      <c r="I44" s="14" t="s">
        <v>14</v>
      </c>
    </row>
    <row r="45" spans="3:9" ht="21" customHeight="1" x14ac:dyDescent="0.25">
      <c r="C45" s="12" t="s">
        <v>82</v>
      </c>
      <c r="D45" s="14" t="s">
        <v>37</v>
      </c>
      <c r="E45" s="14" t="s">
        <v>4</v>
      </c>
      <c r="F45" s="15" t="s">
        <v>13</v>
      </c>
      <c r="G45" s="14" t="s">
        <v>11</v>
      </c>
      <c r="H45" s="14" t="s">
        <v>14</v>
      </c>
      <c r="I45" s="14" t="s">
        <v>14</v>
      </c>
    </row>
    <row r="46" spans="3:9" ht="21" customHeight="1" x14ac:dyDescent="0.25">
      <c r="C46" s="12" t="s">
        <v>83</v>
      </c>
      <c r="D46" s="14" t="s">
        <v>48</v>
      </c>
      <c r="E46" s="14" t="s">
        <v>4</v>
      </c>
      <c r="F46" s="14" t="s">
        <v>29</v>
      </c>
      <c r="G46" s="14" t="s">
        <v>51</v>
      </c>
      <c r="H46" s="14" t="s">
        <v>14</v>
      </c>
      <c r="I46" s="14" t="s">
        <v>15</v>
      </c>
    </row>
    <row r="47" spans="3:9" ht="21" customHeight="1" x14ac:dyDescent="0.25">
      <c r="C47" s="12" t="s">
        <v>84</v>
      </c>
      <c r="D47" s="14" t="s">
        <v>37</v>
      </c>
      <c r="E47" s="14" t="s">
        <v>4</v>
      </c>
      <c r="F47" s="14" t="s">
        <v>39</v>
      </c>
      <c r="G47" s="14" t="s">
        <v>35</v>
      </c>
      <c r="H47" s="14" t="s">
        <v>14</v>
      </c>
      <c r="I47" s="14" t="s">
        <v>14</v>
      </c>
    </row>
    <row r="48" spans="3:9" ht="21" customHeight="1" x14ac:dyDescent="0.25">
      <c r="C48" s="12" t="s">
        <v>85</v>
      </c>
      <c r="D48" s="14" t="s">
        <v>31</v>
      </c>
      <c r="E48" s="14" t="s">
        <v>4</v>
      </c>
      <c r="F48" s="15" t="s">
        <v>13</v>
      </c>
      <c r="G48" s="14" t="s">
        <v>11</v>
      </c>
      <c r="H48" s="14" t="s">
        <v>17</v>
      </c>
      <c r="I48" s="14" t="s">
        <v>41</v>
      </c>
    </row>
    <row r="49" spans="3:9" ht="21" customHeight="1" x14ac:dyDescent="0.25">
      <c r="C49" s="12" t="s">
        <v>86</v>
      </c>
      <c r="D49" s="14" t="s">
        <v>31</v>
      </c>
      <c r="E49" s="14" t="s">
        <v>4</v>
      </c>
      <c r="F49" s="15" t="s">
        <v>49</v>
      </c>
      <c r="G49" s="14" t="s">
        <v>11</v>
      </c>
      <c r="H49" s="14" t="s">
        <v>41</v>
      </c>
      <c r="I49" s="14" t="s">
        <v>19</v>
      </c>
    </row>
    <row r="50" spans="3:9" ht="21" customHeight="1" x14ac:dyDescent="0.25">
      <c r="C50" s="12" t="s">
        <v>87</v>
      </c>
      <c r="D50" s="14" t="s">
        <v>31</v>
      </c>
      <c r="E50" s="14" t="s">
        <v>3</v>
      </c>
      <c r="F50" s="15" t="s">
        <v>13</v>
      </c>
      <c r="G50" s="14" t="s">
        <v>11</v>
      </c>
      <c r="H50" s="14" t="s">
        <v>17</v>
      </c>
      <c r="I50" s="14" t="s">
        <v>15</v>
      </c>
    </row>
    <row r="51" spans="3:9" ht="21" customHeight="1" x14ac:dyDescent="0.25">
      <c r="C51" s="12" t="s">
        <v>88</v>
      </c>
      <c r="D51" s="14" t="s">
        <v>6</v>
      </c>
      <c r="E51" s="14" t="s">
        <v>3</v>
      </c>
      <c r="F51" s="15" t="s">
        <v>39</v>
      </c>
      <c r="G51" s="14" t="s">
        <v>10</v>
      </c>
      <c r="H51" s="14" t="s">
        <v>15</v>
      </c>
      <c r="I51" s="14" t="s">
        <v>14</v>
      </c>
    </row>
    <row r="52" spans="3:9" ht="21" customHeight="1" x14ac:dyDescent="0.25">
      <c r="C52" s="12" t="s">
        <v>89</v>
      </c>
      <c r="D52" s="14" t="s">
        <v>37</v>
      </c>
      <c r="E52" s="14" t="s">
        <v>3</v>
      </c>
      <c r="F52" s="14" t="s">
        <v>13</v>
      </c>
      <c r="G52" s="14" t="s">
        <v>10</v>
      </c>
      <c r="H52" s="14" t="s">
        <v>17</v>
      </c>
      <c r="I52" s="14" t="s">
        <v>14</v>
      </c>
    </row>
    <row r="53" spans="3:9" ht="21" customHeight="1" x14ac:dyDescent="0.25">
      <c r="C53" s="12" t="s">
        <v>90</v>
      </c>
      <c r="D53" s="14" t="s">
        <v>55</v>
      </c>
      <c r="E53" s="14" t="s">
        <v>3</v>
      </c>
      <c r="F53" s="15" t="s">
        <v>39</v>
      </c>
      <c r="G53" s="14" t="s">
        <v>51</v>
      </c>
      <c r="H53" s="14" t="s">
        <v>19</v>
      </c>
      <c r="I53" s="14" t="s">
        <v>17</v>
      </c>
    </row>
    <row r="54" spans="3:9" ht="21" customHeight="1" x14ac:dyDescent="0.25">
      <c r="C54" s="12" t="s">
        <v>91</v>
      </c>
      <c r="D54" s="14" t="s">
        <v>55</v>
      </c>
      <c r="E54" s="14" t="s">
        <v>4</v>
      </c>
      <c r="F54" s="14" t="s">
        <v>39</v>
      </c>
      <c r="G54" s="14" t="s">
        <v>51</v>
      </c>
      <c r="H54" s="14" t="s">
        <v>16</v>
      </c>
      <c r="I54" s="14" t="s">
        <v>15</v>
      </c>
    </row>
    <row r="55" spans="3:9" ht="21" customHeight="1" x14ac:dyDescent="0.25">
      <c r="C55" s="12" t="s">
        <v>92</v>
      </c>
      <c r="D55" s="14" t="s">
        <v>31</v>
      </c>
      <c r="E55" s="14" t="s">
        <v>4</v>
      </c>
      <c r="F55" s="15" t="s">
        <v>13</v>
      </c>
      <c r="G55" s="14" t="s">
        <v>11</v>
      </c>
      <c r="H55" s="14" t="s">
        <v>17</v>
      </c>
      <c r="I55" s="14" t="s">
        <v>19</v>
      </c>
    </row>
    <row r="56" spans="3:9" ht="21" customHeight="1" x14ac:dyDescent="0.25">
      <c r="C56" s="12" t="s">
        <v>93</v>
      </c>
      <c r="D56" s="14" t="s">
        <v>48</v>
      </c>
      <c r="E56" s="14" t="s">
        <v>4</v>
      </c>
      <c r="F56" s="15" t="s">
        <v>29</v>
      </c>
      <c r="G56" s="14" t="s">
        <v>11</v>
      </c>
      <c r="H56" s="14" t="s">
        <v>14</v>
      </c>
      <c r="I56" s="14" t="s">
        <v>15</v>
      </c>
    </row>
    <row r="57" spans="3:9" ht="21" customHeight="1" x14ac:dyDescent="0.25">
      <c r="C57" s="12" t="s">
        <v>94</v>
      </c>
      <c r="D57" s="14" t="s">
        <v>55</v>
      </c>
      <c r="E57" s="14" t="s">
        <v>3</v>
      </c>
      <c r="F57" s="15" t="s">
        <v>60</v>
      </c>
      <c r="G57" s="14" t="s">
        <v>11</v>
      </c>
      <c r="H57" s="14" t="s">
        <v>16</v>
      </c>
      <c r="I57" s="14" t="s">
        <v>14</v>
      </c>
    </row>
    <row r="58" spans="3:9" ht="21" customHeight="1" x14ac:dyDescent="0.25">
      <c r="C58" s="12" t="s">
        <v>95</v>
      </c>
      <c r="D58" s="14" t="s">
        <v>31</v>
      </c>
      <c r="E58" s="14" t="s">
        <v>4</v>
      </c>
      <c r="F58" s="15" t="s">
        <v>60</v>
      </c>
      <c r="G58" s="14" t="s">
        <v>10</v>
      </c>
      <c r="H58" s="14" t="s">
        <v>17</v>
      </c>
      <c r="I58" s="14" t="s">
        <v>19</v>
      </c>
    </row>
    <row r="59" spans="3:9" ht="21" customHeight="1" x14ac:dyDescent="0.25">
      <c r="C59" s="12" t="s">
        <v>96</v>
      </c>
      <c r="D59" s="14" t="s">
        <v>34</v>
      </c>
      <c r="E59" s="14" t="s">
        <v>3</v>
      </c>
      <c r="F59" s="15" t="s">
        <v>13</v>
      </c>
      <c r="G59" s="14" t="s">
        <v>11</v>
      </c>
      <c r="H59" s="14" t="s">
        <v>14</v>
      </c>
      <c r="I59" s="14" t="s">
        <v>14</v>
      </c>
    </row>
    <row r="60" spans="3:9" ht="21" customHeight="1" x14ac:dyDescent="0.25">
      <c r="C60" s="12" t="s">
        <v>97</v>
      </c>
      <c r="D60" s="14" t="s">
        <v>37</v>
      </c>
      <c r="E60" s="14" t="s">
        <v>3</v>
      </c>
      <c r="F60" s="15" t="s">
        <v>39</v>
      </c>
      <c r="G60" s="14" t="s">
        <v>10</v>
      </c>
      <c r="H60" s="14" t="s">
        <v>14</v>
      </c>
      <c r="I60" s="14" t="s">
        <v>14</v>
      </c>
    </row>
    <row r="61" spans="3:9" ht="21" customHeight="1" x14ac:dyDescent="0.25">
      <c r="C61" s="12" t="s">
        <v>98</v>
      </c>
      <c r="D61" s="14" t="s">
        <v>34</v>
      </c>
      <c r="E61" s="14" t="s">
        <v>3</v>
      </c>
      <c r="F61" s="14" t="s">
        <v>13</v>
      </c>
      <c r="G61" s="14" t="s">
        <v>51</v>
      </c>
      <c r="H61" s="14" t="s">
        <v>14</v>
      </c>
      <c r="I61" s="14" t="s">
        <v>17</v>
      </c>
    </row>
    <row r="62" spans="3:9" ht="21" customHeight="1" x14ac:dyDescent="0.25">
      <c r="C62" s="12" t="s">
        <v>99</v>
      </c>
      <c r="D62" s="14" t="s">
        <v>55</v>
      </c>
      <c r="E62" s="14" t="s">
        <v>4</v>
      </c>
      <c r="F62" s="15" t="s">
        <v>60</v>
      </c>
      <c r="G62" s="14" t="s">
        <v>43</v>
      </c>
      <c r="H62" s="14" t="s">
        <v>16</v>
      </c>
      <c r="I62" s="14" t="s">
        <v>17</v>
      </c>
    </row>
    <row r="63" spans="3:9" ht="21" customHeight="1" x14ac:dyDescent="0.25">
      <c r="C63" s="12" t="s">
        <v>100</v>
      </c>
      <c r="D63" s="14" t="s">
        <v>34</v>
      </c>
      <c r="E63" s="14" t="s">
        <v>4</v>
      </c>
      <c r="F63" s="14" t="s">
        <v>13</v>
      </c>
      <c r="G63" s="14" t="s">
        <v>35</v>
      </c>
      <c r="H63" s="14" t="s">
        <v>17</v>
      </c>
      <c r="I63" s="14" t="s">
        <v>16</v>
      </c>
    </row>
    <row r="64" spans="3:9" ht="21" customHeight="1" x14ac:dyDescent="0.25">
      <c r="C64" s="12" t="s">
        <v>101</v>
      </c>
      <c r="D64" s="14" t="s">
        <v>37</v>
      </c>
      <c r="E64" s="14" t="s">
        <v>4</v>
      </c>
      <c r="F64" s="15" t="s">
        <v>13</v>
      </c>
      <c r="G64" s="14" t="s">
        <v>10</v>
      </c>
      <c r="H64" s="14" t="s">
        <v>16</v>
      </c>
      <c r="I64" s="14" t="s">
        <v>15</v>
      </c>
    </row>
    <row r="65" spans="3:9" ht="21" customHeight="1" x14ac:dyDescent="0.25">
      <c r="C65" s="12" t="s">
        <v>102</v>
      </c>
      <c r="D65" s="14" t="s">
        <v>48</v>
      </c>
      <c r="E65" s="14" t="s">
        <v>4</v>
      </c>
      <c r="F65" s="15" t="s">
        <v>13</v>
      </c>
      <c r="G65" s="14" t="s">
        <v>11</v>
      </c>
      <c r="H65" s="14" t="s">
        <v>14</v>
      </c>
      <c r="I65" s="14" t="s">
        <v>16</v>
      </c>
    </row>
    <row r="66" spans="3:9" ht="21" customHeight="1" x14ac:dyDescent="0.25">
      <c r="C66" s="12" t="s">
        <v>103</v>
      </c>
      <c r="D66" s="14" t="s">
        <v>6</v>
      </c>
      <c r="E66" s="14" t="s">
        <v>3</v>
      </c>
      <c r="F66" s="15" t="s">
        <v>29</v>
      </c>
      <c r="G66" s="14" t="s">
        <v>11</v>
      </c>
      <c r="H66" s="14" t="s">
        <v>41</v>
      </c>
      <c r="I66" s="14" t="s">
        <v>17</v>
      </c>
    </row>
    <row r="67" spans="3:9" ht="21" customHeight="1" x14ac:dyDescent="0.25">
      <c r="C67" s="12" t="s">
        <v>104</v>
      </c>
      <c r="D67" s="14" t="s">
        <v>37</v>
      </c>
      <c r="E67" s="14" t="s">
        <v>4</v>
      </c>
      <c r="F67" s="15" t="s">
        <v>60</v>
      </c>
      <c r="G67" s="14" t="s">
        <v>10</v>
      </c>
      <c r="H67" s="14" t="s">
        <v>16</v>
      </c>
      <c r="I67" s="14" t="s">
        <v>14</v>
      </c>
    </row>
    <row r="68" spans="3:9" ht="21" customHeight="1" x14ac:dyDescent="0.25">
      <c r="C68" s="12" t="s">
        <v>105</v>
      </c>
      <c r="D68" s="14" t="s">
        <v>31</v>
      </c>
      <c r="E68" s="14" t="s">
        <v>3</v>
      </c>
      <c r="F68" s="15" t="s">
        <v>39</v>
      </c>
      <c r="G68" s="14" t="s">
        <v>10</v>
      </c>
      <c r="H68" s="14" t="s">
        <v>19</v>
      </c>
      <c r="I68" s="14" t="s">
        <v>41</v>
      </c>
    </row>
    <row r="69" spans="3:9" ht="21" customHeight="1" x14ac:dyDescent="0.25">
      <c r="C69" s="12" t="s">
        <v>106</v>
      </c>
      <c r="D69" s="14" t="s">
        <v>6</v>
      </c>
      <c r="E69" s="14" t="s">
        <v>3</v>
      </c>
      <c r="F69" s="14" t="s">
        <v>13</v>
      </c>
      <c r="G69" s="14" t="s">
        <v>10</v>
      </c>
      <c r="H69" s="14" t="s">
        <v>15</v>
      </c>
      <c r="I69" s="14" t="s">
        <v>14</v>
      </c>
    </row>
    <row r="70" spans="3:9" ht="21" customHeight="1" x14ac:dyDescent="0.25">
      <c r="C70" s="12" t="s">
        <v>107</v>
      </c>
      <c r="D70" s="14" t="s">
        <v>34</v>
      </c>
      <c r="E70" s="14" t="s">
        <v>3</v>
      </c>
      <c r="F70" s="15" t="s">
        <v>60</v>
      </c>
      <c r="G70" s="14" t="s">
        <v>35</v>
      </c>
      <c r="H70" s="14" t="s">
        <v>16</v>
      </c>
      <c r="I70" s="14" t="s">
        <v>17</v>
      </c>
    </row>
    <row r="71" spans="3:9" ht="21" customHeight="1" x14ac:dyDescent="0.25">
      <c r="C71" s="12" t="s">
        <v>108</v>
      </c>
      <c r="D71" s="14" t="s">
        <v>6</v>
      </c>
      <c r="E71" s="14" t="s">
        <v>3</v>
      </c>
      <c r="F71" s="14" t="s">
        <v>13</v>
      </c>
      <c r="G71" s="14" t="s">
        <v>11</v>
      </c>
      <c r="H71" s="14" t="s">
        <v>17</v>
      </c>
      <c r="I71" s="14" t="s">
        <v>15</v>
      </c>
    </row>
    <row r="72" spans="3:9" ht="21" customHeight="1" x14ac:dyDescent="0.25">
      <c r="C72" s="12" t="s">
        <v>109</v>
      </c>
      <c r="D72" s="14" t="s">
        <v>31</v>
      </c>
      <c r="E72" s="14" t="s">
        <v>4</v>
      </c>
      <c r="F72" s="15" t="s">
        <v>13</v>
      </c>
      <c r="G72" s="14" t="s">
        <v>10</v>
      </c>
      <c r="H72" s="14" t="s">
        <v>17</v>
      </c>
      <c r="I72" s="14" t="s">
        <v>16</v>
      </c>
    </row>
    <row r="73" spans="3:9" ht="21" customHeight="1" x14ac:dyDescent="0.25">
      <c r="C73" s="12" t="s">
        <v>110</v>
      </c>
      <c r="D73" s="14" t="s">
        <v>6</v>
      </c>
      <c r="E73" s="14" t="s">
        <v>3</v>
      </c>
      <c r="F73" s="15" t="s">
        <v>13</v>
      </c>
      <c r="G73" s="14" t="s">
        <v>10</v>
      </c>
      <c r="H73" s="14" t="s">
        <v>16</v>
      </c>
      <c r="I73" s="14" t="s">
        <v>14</v>
      </c>
    </row>
    <row r="74" spans="3:9" ht="21" customHeight="1" x14ac:dyDescent="0.25">
      <c r="C74" s="12" t="s">
        <v>111</v>
      </c>
      <c r="D74" s="14" t="s">
        <v>37</v>
      </c>
      <c r="E74" s="14" t="s">
        <v>3</v>
      </c>
      <c r="F74" s="15" t="s">
        <v>29</v>
      </c>
      <c r="G74" s="14" t="s">
        <v>35</v>
      </c>
      <c r="H74" s="14" t="s">
        <v>15</v>
      </c>
      <c r="I74" s="14" t="s">
        <v>17</v>
      </c>
    </row>
    <row r="75" spans="3:9" ht="21" customHeight="1" x14ac:dyDescent="0.25">
      <c r="C75" s="12" t="s">
        <v>112</v>
      </c>
      <c r="D75" s="14" t="s">
        <v>31</v>
      </c>
      <c r="E75" s="14" t="s">
        <v>4</v>
      </c>
      <c r="F75" s="15" t="s">
        <v>49</v>
      </c>
      <c r="G75" s="14" t="s">
        <v>10</v>
      </c>
      <c r="H75" s="14" t="s">
        <v>41</v>
      </c>
      <c r="I75" s="14" t="s">
        <v>17</v>
      </c>
    </row>
    <row r="76" spans="3:9" ht="21" customHeight="1" x14ac:dyDescent="0.25">
      <c r="C76" s="12" t="s">
        <v>113</v>
      </c>
      <c r="D76" s="14" t="s">
        <v>6</v>
      </c>
      <c r="E76" s="14" t="s">
        <v>3</v>
      </c>
      <c r="F76" s="15" t="s">
        <v>13</v>
      </c>
      <c r="G76" s="14" t="s">
        <v>11</v>
      </c>
      <c r="H76" s="14" t="s">
        <v>17</v>
      </c>
      <c r="I76" s="14" t="s">
        <v>19</v>
      </c>
    </row>
    <row r="77" spans="3:9" ht="21" customHeight="1" x14ac:dyDescent="0.25">
      <c r="C77" s="12" t="s">
        <v>114</v>
      </c>
      <c r="D77" s="14" t="s">
        <v>37</v>
      </c>
      <c r="E77" s="14" t="s">
        <v>3</v>
      </c>
      <c r="F77" s="15" t="s">
        <v>49</v>
      </c>
      <c r="G77" s="14" t="s">
        <v>11</v>
      </c>
      <c r="H77" s="14" t="s">
        <v>62</v>
      </c>
      <c r="I77" s="14" t="s">
        <v>19</v>
      </c>
    </row>
    <row r="78" spans="3:9" ht="21" customHeight="1" x14ac:dyDescent="0.25">
      <c r="C78" s="12" t="s">
        <v>115</v>
      </c>
      <c r="D78" s="14" t="s">
        <v>37</v>
      </c>
      <c r="E78" s="14" t="s">
        <v>3</v>
      </c>
      <c r="F78" s="15" t="s">
        <v>13</v>
      </c>
      <c r="G78" s="14" t="s">
        <v>10</v>
      </c>
      <c r="H78" s="14" t="s">
        <v>17</v>
      </c>
      <c r="I78" s="14" t="s">
        <v>14</v>
      </c>
    </row>
    <row r="79" spans="3:9" ht="21" customHeight="1" x14ac:dyDescent="0.25">
      <c r="C79" s="12" t="s">
        <v>116</v>
      </c>
      <c r="D79" s="14" t="s">
        <v>34</v>
      </c>
      <c r="E79" s="14" t="s">
        <v>3</v>
      </c>
      <c r="F79" s="15" t="s">
        <v>60</v>
      </c>
      <c r="G79" s="14" t="s">
        <v>43</v>
      </c>
      <c r="H79" s="14" t="s">
        <v>14</v>
      </c>
      <c r="I79" s="14" t="s">
        <v>14</v>
      </c>
    </row>
    <row r="80" spans="3:9" ht="21" customHeight="1" x14ac:dyDescent="0.25">
      <c r="C80" s="12" t="s">
        <v>117</v>
      </c>
      <c r="D80" s="14" t="s">
        <v>34</v>
      </c>
      <c r="E80" s="14" t="s">
        <v>4</v>
      </c>
      <c r="F80" s="15" t="s">
        <v>29</v>
      </c>
      <c r="G80" s="14" t="s">
        <v>35</v>
      </c>
      <c r="H80" s="14" t="s">
        <v>62</v>
      </c>
      <c r="I80" s="14" t="s">
        <v>41</v>
      </c>
    </row>
    <row r="81" spans="3:9" ht="21" customHeight="1" x14ac:dyDescent="0.25">
      <c r="C81" s="12" t="s">
        <v>118</v>
      </c>
      <c r="D81" s="14" t="s">
        <v>48</v>
      </c>
      <c r="E81" s="14" t="s">
        <v>4</v>
      </c>
      <c r="F81" s="15" t="s">
        <v>60</v>
      </c>
      <c r="G81" s="14" t="s">
        <v>10</v>
      </c>
      <c r="H81" s="14" t="s">
        <v>62</v>
      </c>
      <c r="I81" s="14" t="s">
        <v>19</v>
      </c>
    </row>
    <row r="82" spans="3:9" ht="21" customHeight="1" x14ac:dyDescent="0.25">
      <c r="C82" s="12" t="s">
        <v>119</v>
      </c>
      <c r="D82" s="14" t="s">
        <v>48</v>
      </c>
      <c r="E82" s="14" t="s">
        <v>4</v>
      </c>
      <c r="F82" s="15" t="s">
        <v>60</v>
      </c>
      <c r="G82" s="14" t="s">
        <v>10</v>
      </c>
      <c r="H82" s="14" t="s">
        <v>14</v>
      </c>
      <c r="I82" s="14" t="s">
        <v>15</v>
      </c>
    </row>
    <row r="83" spans="3:9" ht="21" customHeight="1" x14ac:dyDescent="0.25">
      <c r="C83" s="12" t="s">
        <v>120</v>
      </c>
      <c r="D83" s="14" t="s">
        <v>37</v>
      </c>
      <c r="E83" s="14" t="s">
        <v>4</v>
      </c>
      <c r="F83" s="15" t="s">
        <v>39</v>
      </c>
      <c r="G83" s="14" t="s">
        <v>11</v>
      </c>
      <c r="H83" s="14" t="s">
        <v>16</v>
      </c>
      <c r="I83" s="14" t="s">
        <v>16</v>
      </c>
    </row>
    <row r="84" spans="3:9" ht="21" customHeight="1" x14ac:dyDescent="0.25">
      <c r="C84" s="12" t="s">
        <v>121</v>
      </c>
      <c r="D84" s="14" t="s">
        <v>6</v>
      </c>
      <c r="E84" s="14" t="s">
        <v>4</v>
      </c>
      <c r="F84" s="15" t="s">
        <v>29</v>
      </c>
      <c r="G84" s="14" t="s">
        <v>10</v>
      </c>
      <c r="H84" s="14" t="s">
        <v>41</v>
      </c>
      <c r="I84" s="14" t="s">
        <v>41</v>
      </c>
    </row>
    <row r="85" spans="3:9" ht="21" customHeight="1" x14ac:dyDescent="0.25">
      <c r="C85" s="12" t="s">
        <v>122</v>
      </c>
      <c r="D85" s="14" t="s">
        <v>48</v>
      </c>
      <c r="E85" s="14" t="s">
        <v>4</v>
      </c>
      <c r="F85" s="14" t="s">
        <v>29</v>
      </c>
      <c r="G85" s="14" t="s">
        <v>35</v>
      </c>
      <c r="H85" s="14" t="s">
        <v>41</v>
      </c>
      <c r="I85" s="14" t="s">
        <v>19</v>
      </c>
    </row>
    <row r="86" spans="3:9" ht="21" customHeight="1" x14ac:dyDescent="0.25">
      <c r="C86" s="12" t="s">
        <v>123</v>
      </c>
      <c r="D86" s="14" t="s">
        <v>34</v>
      </c>
      <c r="E86" s="14" t="s">
        <v>3</v>
      </c>
      <c r="F86" s="15" t="s">
        <v>60</v>
      </c>
      <c r="G86" s="14" t="s">
        <v>35</v>
      </c>
      <c r="H86" s="14" t="s">
        <v>62</v>
      </c>
      <c r="I86" s="14" t="s">
        <v>19</v>
      </c>
    </row>
    <row r="87" spans="3:9" ht="21" customHeight="1" x14ac:dyDescent="0.25">
      <c r="C87" s="12" t="s">
        <v>124</v>
      </c>
      <c r="D87" s="14" t="s">
        <v>37</v>
      </c>
      <c r="E87" s="14" t="s">
        <v>4</v>
      </c>
      <c r="F87" s="14" t="s">
        <v>13</v>
      </c>
      <c r="G87" s="14" t="s">
        <v>10</v>
      </c>
      <c r="H87" s="14" t="s">
        <v>16</v>
      </c>
      <c r="I87" s="14" t="s">
        <v>14</v>
      </c>
    </row>
    <row r="88" spans="3:9" ht="21" customHeight="1" x14ac:dyDescent="0.25">
      <c r="C88" s="12" t="s">
        <v>125</v>
      </c>
      <c r="D88" s="14" t="s">
        <v>31</v>
      </c>
      <c r="E88" s="14" t="s">
        <v>3</v>
      </c>
      <c r="F88" s="15" t="s">
        <v>29</v>
      </c>
      <c r="G88" s="14" t="s">
        <v>10</v>
      </c>
      <c r="H88" s="14" t="s">
        <v>41</v>
      </c>
      <c r="I88" s="14" t="s">
        <v>17</v>
      </c>
    </row>
    <row r="89" spans="3:9" ht="21" customHeight="1" x14ac:dyDescent="0.25">
      <c r="C89" s="12" t="s">
        <v>126</v>
      </c>
      <c r="D89" s="14" t="s">
        <v>31</v>
      </c>
      <c r="E89" s="14" t="s">
        <v>3</v>
      </c>
      <c r="F89" s="15" t="s">
        <v>60</v>
      </c>
      <c r="G89" s="14" t="s">
        <v>11</v>
      </c>
      <c r="H89" s="14" t="s">
        <v>41</v>
      </c>
      <c r="I89" s="14" t="s">
        <v>19</v>
      </c>
    </row>
    <row r="90" spans="3:9" ht="21" customHeight="1" x14ac:dyDescent="0.25">
      <c r="C90" s="12" t="s">
        <v>127</v>
      </c>
      <c r="D90" s="14" t="s">
        <v>48</v>
      </c>
      <c r="E90" s="14" t="s">
        <v>4</v>
      </c>
      <c r="F90" s="15" t="s">
        <v>29</v>
      </c>
      <c r="G90" s="14" t="s">
        <v>11</v>
      </c>
      <c r="H90" s="14" t="s">
        <v>62</v>
      </c>
      <c r="I90" s="14" t="s">
        <v>41</v>
      </c>
    </row>
    <row r="91" spans="3:9" ht="21" customHeight="1" x14ac:dyDescent="0.25">
      <c r="C91" s="12" t="s">
        <v>128</v>
      </c>
      <c r="D91" s="14" t="s">
        <v>37</v>
      </c>
      <c r="E91" s="14" t="s">
        <v>4</v>
      </c>
      <c r="F91" s="15" t="s">
        <v>39</v>
      </c>
      <c r="G91" s="14" t="s">
        <v>11</v>
      </c>
      <c r="H91" s="14" t="s">
        <v>14</v>
      </c>
      <c r="I91" s="14" t="s">
        <v>15</v>
      </c>
    </row>
    <row r="92" spans="3:9" ht="21" customHeight="1" x14ac:dyDescent="0.25">
      <c r="C92" s="12" t="s">
        <v>129</v>
      </c>
      <c r="D92" s="14" t="s">
        <v>48</v>
      </c>
      <c r="E92" s="14" t="s">
        <v>3</v>
      </c>
      <c r="F92" s="15" t="s">
        <v>13</v>
      </c>
      <c r="G92" s="14" t="s">
        <v>10</v>
      </c>
      <c r="H92" s="14" t="s">
        <v>62</v>
      </c>
      <c r="I92" s="14" t="s">
        <v>19</v>
      </c>
    </row>
    <row r="93" spans="3:9" ht="21" customHeight="1" x14ac:dyDescent="0.25">
      <c r="C93" s="12" t="s">
        <v>130</v>
      </c>
      <c r="D93" s="14" t="s">
        <v>55</v>
      </c>
      <c r="E93" s="14" t="s">
        <v>4</v>
      </c>
      <c r="F93" s="15" t="s">
        <v>49</v>
      </c>
      <c r="G93" s="14" t="s">
        <v>43</v>
      </c>
      <c r="H93" s="14" t="s">
        <v>16</v>
      </c>
      <c r="I93" s="14" t="s">
        <v>16</v>
      </c>
    </row>
    <row r="94" spans="3:9" ht="21" customHeight="1" x14ac:dyDescent="0.25">
      <c r="C94" s="12" t="s">
        <v>131</v>
      </c>
      <c r="D94" s="14" t="s">
        <v>31</v>
      </c>
      <c r="E94" s="14" t="s">
        <v>4</v>
      </c>
      <c r="F94" s="14" t="s">
        <v>39</v>
      </c>
      <c r="G94" s="14" t="s">
        <v>10</v>
      </c>
      <c r="H94" s="14" t="s">
        <v>41</v>
      </c>
      <c r="I94" s="14" t="s">
        <v>17</v>
      </c>
    </row>
    <row r="95" spans="3:9" ht="21" customHeight="1" x14ac:dyDescent="0.25">
      <c r="C95" s="12" t="s">
        <v>132</v>
      </c>
      <c r="D95" s="14" t="s">
        <v>37</v>
      </c>
      <c r="E95" s="14" t="s">
        <v>3</v>
      </c>
      <c r="F95" s="15" t="s">
        <v>39</v>
      </c>
      <c r="G95" s="14" t="s">
        <v>10</v>
      </c>
      <c r="H95" s="14" t="s">
        <v>15</v>
      </c>
      <c r="I95" s="14" t="s">
        <v>15</v>
      </c>
    </row>
    <row r="96" spans="3:9" ht="21" customHeight="1" x14ac:dyDescent="0.25">
      <c r="C96" s="12" t="s">
        <v>133</v>
      </c>
      <c r="D96" s="14" t="s">
        <v>48</v>
      </c>
      <c r="E96" s="14" t="s">
        <v>4</v>
      </c>
      <c r="F96" s="14" t="s">
        <v>13</v>
      </c>
      <c r="G96" s="14" t="s">
        <v>10</v>
      </c>
      <c r="H96" s="14" t="s">
        <v>14</v>
      </c>
      <c r="I96" s="14" t="s">
        <v>15</v>
      </c>
    </row>
    <row r="97" spans="3:9" ht="21" customHeight="1" x14ac:dyDescent="0.25">
      <c r="C97" s="12" t="s">
        <v>134</v>
      </c>
      <c r="D97" s="14" t="s">
        <v>31</v>
      </c>
      <c r="E97" s="14" t="s">
        <v>3</v>
      </c>
      <c r="F97" s="15" t="s">
        <v>60</v>
      </c>
      <c r="G97" s="14" t="s">
        <v>35</v>
      </c>
      <c r="H97" s="14" t="s">
        <v>41</v>
      </c>
      <c r="I97" s="14" t="s">
        <v>19</v>
      </c>
    </row>
    <row r="98" spans="3:9" ht="21" customHeight="1" x14ac:dyDescent="0.25">
      <c r="C98" s="12" t="s">
        <v>135</v>
      </c>
      <c r="D98" s="14" t="s">
        <v>55</v>
      </c>
      <c r="E98" s="14" t="s">
        <v>4</v>
      </c>
      <c r="F98" s="14" t="s">
        <v>29</v>
      </c>
      <c r="G98" s="14" t="s">
        <v>35</v>
      </c>
      <c r="H98" s="14" t="s">
        <v>15</v>
      </c>
      <c r="I98" s="14" t="s">
        <v>17</v>
      </c>
    </row>
    <row r="99" spans="3:9" ht="21" customHeight="1" x14ac:dyDescent="0.25">
      <c r="C99" s="12" t="s">
        <v>136</v>
      </c>
      <c r="D99" s="14" t="s">
        <v>6</v>
      </c>
      <c r="E99" s="14" t="s">
        <v>4</v>
      </c>
      <c r="F99" s="15" t="s">
        <v>29</v>
      </c>
      <c r="G99" s="14" t="s">
        <v>10</v>
      </c>
      <c r="H99" s="14" t="s">
        <v>17</v>
      </c>
      <c r="I99" s="14" t="s">
        <v>17</v>
      </c>
    </row>
    <row r="100" spans="3:9" ht="21" customHeight="1" x14ac:dyDescent="0.25">
      <c r="C100" s="12" t="s">
        <v>137</v>
      </c>
      <c r="D100" s="14" t="s">
        <v>37</v>
      </c>
      <c r="E100" s="14" t="s">
        <v>4</v>
      </c>
      <c r="F100" s="15" t="s">
        <v>13</v>
      </c>
      <c r="G100" s="14" t="s">
        <v>11</v>
      </c>
      <c r="H100" s="14" t="s">
        <v>16</v>
      </c>
      <c r="I100" s="14" t="s">
        <v>17</v>
      </c>
    </row>
    <row r="101" spans="3:9" ht="21" customHeight="1" x14ac:dyDescent="0.25">
      <c r="C101" s="12" t="s">
        <v>138</v>
      </c>
      <c r="D101" s="14" t="s">
        <v>48</v>
      </c>
      <c r="E101" s="14" t="s">
        <v>4</v>
      </c>
      <c r="F101" s="15" t="s">
        <v>13</v>
      </c>
      <c r="G101" s="14" t="s">
        <v>10</v>
      </c>
      <c r="H101" s="14" t="s">
        <v>14</v>
      </c>
      <c r="I101" s="14" t="s">
        <v>14</v>
      </c>
    </row>
    <row r="102" spans="3:9" ht="21" customHeight="1" x14ac:dyDescent="0.25">
      <c r="C102" s="12" t="s">
        <v>139</v>
      </c>
      <c r="D102" s="14" t="s">
        <v>31</v>
      </c>
      <c r="E102" s="14" t="s">
        <v>4</v>
      </c>
      <c r="F102" s="15" t="s">
        <v>13</v>
      </c>
      <c r="G102" s="14" t="s">
        <v>11</v>
      </c>
      <c r="H102" s="14" t="s">
        <v>17</v>
      </c>
      <c r="I102" s="14" t="s">
        <v>19</v>
      </c>
    </row>
    <row r="103" spans="3:9" ht="21" customHeight="1" x14ac:dyDescent="0.25">
      <c r="C103" s="12" t="s">
        <v>140</v>
      </c>
      <c r="D103" s="14" t="s">
        <v>37</v>
      </c>
      <c r="E103" s="14" t="s">
        <v>4</v>
      </c>
      <c r="F103" s="14" t="s">
        <v>39</v>
      </c>
      <c r="G103" s="14" t="s">
        <v>10</v>
      </c>
      <c r="H103" s="14" t="s">
        <v>62</v>
      </c>
      <c r="I103" s="14" t="s">
        <v>17</v>
      </c>
    </row>
    <row r="104" spans="3:9" ht="21" customHeight="1" x14ac:dyDescent="0.25">
      <c r="C104" s="12" t="s">
        <v>141</v>
      </c>
      <c r="D104" s="14" t="s">
        <v>31</v>
      </c>
      <c r="E104" s="14" t="s">
        <v>4</v>
      </c>
      <c r="F104" s="14" t="s">
        <v>13</v>
      </c>
      <c r="G104" s="14" t="s">
        <v>10</v>
      </c>
      <c r="H104" s="14" t="s">
        <v>15</v>
      </c>
      <c r="I104" s="14" t="s">
        <v>14</v>
      </c>
    </row>
    <row r="105" spans="3:9" ht="21" customHeight="1" x14ac:dyDescent="0.25">
      <c r="C105" s="12" t="s">
        <v>5</v>
      </c>
      <c r="D105" s="13"/>
      <c r="E105" s="13"/>
      <c r="F105" s="13"/>
      <c r="G105" s="13"/>
      <c r="H105" s="14"/>
      <c r="I105" s="14">
        <f>SUBTOTAL(103,FocusGroupResults[DESIGN VS. CONTENT])</f>
        <v>100</v>
      </c>
    </row>
  </sheetData>
  <hyperlinks>
    <hyperlink ref="I2" location="Menu!A1" tooltip="Click to view Menu" display="Return to Menu"/>
  </hyperlink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68D3A43DD6AA74EABBEAFBE3281A7A3" ma:contentTypeVersion="4" ma:contentTypeDescription="Create a new document." ma:contentTypeScope="" ma:versionID="d3879ec067be427074c5446955d50f70">
  <xsd:schema xmlns:xsd="http://www.w3.org/2001/XMLSchema" xmlns:xs="http://www.w3.org/2001/XMLSchema" xmlns:p="http://schemas.microsoft.com/office/2006/metadata/properties" xmlns:ns2="faffc9bb-99cb-4fe6-8396-24085ed6aa3f" targetNamespace="http://schemas.microsoft.com/office/2006/metadata/properties" ma:root="true" ma:fieldsID="bb47676d64bbf258d1cbfd1d2baa8718" ns2:_="">
    <xsd:import namespace="faffc9bb-99cb-4fe6-8396-24085ed6aa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ffc9bb-99cb-4fe6-8396-24085ed6aa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519798-1F07-493E-A888-18AE377E68E0}">
  <ds:schemaRefs>
    <ds:schemaRef ds:uri="http://schemas.microsoft.com/sharepoint/v3/contenttype/forms"/>
  </ds:schemaRefs>
</ds:datastoreItem>
</file>

<file path=customXml/itemProps2.xml><?xml version="1.0" encoding="utf-8"?>
<ds:datastoreItem xmlns:ds="http://schemas.openxmlformats.org/officeDocument/2006/customXml" ds:itemID="{72BF83B2-53DE-44C9-BCAC-D4CE683B79B6}">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E32B4079-825B-494C-A79C-966CBA3EA47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Concurrent Projects Data</vt:lpstr>
      <vt:lpstr>Focus Group 2 Results</vt:lpstr>
      <vt:lpstr>Focus Group PivotChart Data</vt:lpstr>
      <vt:lpstr>Focus Group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Concurrent Project Data</dc:title>
  <dc:creator>Garth Fort</dc:creator>
  <cp:lastModifiedBy>Terry Wilson</cp:lastModifiedBy>
  <dcterms:created xsi:type="dcterms:W3CDTF">2012-01-21T21:14:40Z</dcterms:created>
  <dcterms:modified xsi:type="dcterms:W3CDTF">2017-08-02T17:04:33Z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0x010100568D3A43DD6AA74EABBEAFBE3281A7A3</vt:lpwstr>
  </property>
</Properties>
</file>